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MURRAY5\Desktop\"/>
    </mc:Choice>
  </mc:AlternateContent>
  <xr:revisionPtr revIDLastSave="0" documentId="13_ncr:1_{34E14451-EA5E-461D-AF81-5CEDF3C9167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ummary Sheet" sheetId="3" r:id="rId1"/>
    <sheet name="Selected Productions" sheetId="1" r:id="rId2"/>
    <sheet name="Other Productions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9" i="3" l="1"/>
  <c r="AL9" i="3"/>
  <c r="AF9" i="3"/>
  <c r="AD9" i="3"/>
  <c r="AA9" i="3"/>
  <c r="Y9" i="3"/>
  <c r="L9" i="3"/>
  <c r="J9" i="3"/>
  <c r="E9" i="3"/>
  <c r="G9" i="3"/>
  <c r="AM10" i="3"/>
  <c r="AK10" i="3"/>
  <c r="AJ10" i="3"/>
  <c r="AE10" i="3"/>
  <c r="AC10" i="3"/>
  <c r="AB10" i="3"/>
  <c r="Z10" i="3"/>
  <c r="X10" i="3"/>
  <c r="W10" i="3"/>
  <c r="K10" i="3"/>
  <c r="I10" i="3"/>
  <c r="H10" i="3"/>
  <c r="F10" i="3"/>
  <c r="D10" i="3"/>
  <c r="C10" i="3"/>
  <c r="B10" i="3"/>
  <c r="AI42" i="1"/>
  <c r="AH42" i="1"/>
  <c r="AA42" i="1"/>
  <c r="Z42" i="1"/>
  <c r="W42" i="1"/>
  <c r="V42" i="1"/>
  <c r="L42" i="1"/>
  <c r="K42" i="1"/>
  <c r="J42" i="1"/>
  <c r="I42" i="1"/>
  <c r="F42" i="1"/>
  <c r="E42" i="1"/>
  <c r="AN8" i="3"/>
  <c r="AL8" i="3"/>
  <c r="AN7" i="3"/>
  <c r="AL7" i="3"/>
  <c r="AF8" i="3"/>
  <c r="AD8" i="3"/>
  <c r="AF7" i="3"/>
  <c r="AD7" i="3"/>
  <c r="AA8" i="3"/>
  <c r="Y8" i="3"/>
  <c r="AA7" i="3"/>
  <c r="Y7" i="3"/>
  <c r="L8" i="3"/>
  <c r="J8" i="3"/>
  <c r="L7" i="3"/>
  <c r="J7" i="3"/>
  <c r="F3" i="3"/>
  <c r="G8" i="3"/>
  <c r="D3" i="3"/>
  <c r="E8" i="3"/>
  <c r="G7" i="3"/>
  <c r="E7" i="3"/>
  <c r="B3" i="3"/>
  <c r="C3" i="3"/>
  <c r="AN10" i="3"/>
  <c r="AF10" i="3"/>
  <c r="AA10" i="3"/>
  <c r="L10" i="3"/>
  <c r="AL10" i="3"/>
  <c r="AD10" i="3"/>
  <c r="Y10" i="3"/>
  <c r="J10" i="3"/>
  <c r="G10" i="3"/>
  <c r="E10" i="3"/>
  <c r="J3" i="3"/>
  <c r="J4" i="3"/>
  <c r="J5" i="3"/>
  <c r="J6" i="3"/>
  <c r="L3" i="3"/>
  <c r="L4" i="3"/>
  <c r="L5" i="3"/>
  <c r="L6" i="3"/>
  <c r="M10" i="3"/>
  <c r="N10" i="3"/>
  <c r="O10" i="3"/>
  <c r="P10" i="3"/>
  <c r="Q10" i="3"/>
  <c r="R10" i="3"/>
  <c r="S10" i="3"/>
  <c r="T10" i="3"/>
  <c r="U10" i="3"/>
  <c r="V10" i="3"/>
  <c r="Y3" i="3"/>
  <c r="Y4" i="3"/>
  <c r="Y5" i="3"/>
  <c r="Y6" i="3"/>
  <c r="AA3" i="3"/>
  <c r="AA4" i="3"/>
  <c r="AA5" i="3"/>
  <c r="AA6" i="3"/>
  <c r="AD3" i="3"/>
  <c r="AD4" i="3"/>
  <c r="AD5" i="3"/>
  <c r="AD6" i="3"/>
  <c r="AF3" i="3"/>
  <c r="AF4" i="3"/>
  <c r="AF5" i="3"/>
  <c r="AF6" i="3"/>
  <c r="AG10" i="3"/>
  <c r="AH10" i="3"/>
  <c r="AI10" i="3"/>
  <c r="AL3" i="3"/>
  <c r="AL4" i="3"/>
  <c r="AL5" i="3"/>
  <c r="AL6" i="3"/>
  <c r="AN3" i="3"/>
  <c r="AN4" i="3"/>
  <c r="AN5" i="3"/>
  <c r="AN6" i="3"/>
  <c r="G4" i="3"/>
  <c r="G5" i="3"/>
  <c r="G6" i="3"/>
  <c r="E4" i="3"/>
  <c r="E5" i="3"/>
  <c r="E6" i="3"/>
  <c r="G3" i="3"/>
  <c r="E3" i="3"/>
  <c r="AI43" i="1"/>
  <c r="AH43" i="1"/>
  <c r="AA43" i="1"/>
  <c r="Z43" i="1"/>
  <c r="W43" i="1"/>
  <c r="V43" i="1"/>
  <c r="L44" i="1"/>
  <c r="K44" i="1"/>
  <c r="L43" i="1"/>
  <c r="K43" i="1"/>
  <c r="J43" i="1"/>
  <c r="I43" i="1"/>
  <c r="F43" i="1"/>
  <c r="E43" i="1"/>
</calcChain>
</file>

<file path=xl/sharedStrings.xml><?xml version="1.0" encoding="utf-8"?>
<sst xmlns="http://schemas.openxmlformats.org/spreadsheetml/2006/main" count="700" uniqueCount="204">
  <si>
    <t>Directors</t>
  </si>
  <si>
    <t>Authors</t>
  </si>
  <si>
    <t>Cast</t>
  </si>
  <si>
    <t>Stage Mgmt</t>
  </si>
  <si>
    <t>Set Design</t>
  </si>
  <si>
    <t>Lighting Design</t>
  </si>
  <si>
    <t>Sound Design</t>
  </si>
  <si>
    <t>Costume Design</t>
  </si>
  <si>
    <t>Total</t>
  </si>
  <si>
    <t>M</t>
  </si>
  <si>
    <t>%</t>
  </si>
  <si>
    <t>F</t>
  </si>
  <si>
    <t xml:space="preserve">Total </t>
  </si>
  <si>
    <t>Totals</t>
  </si>
  <si>
    <t>YEAR</t>
  </si>
  <si>
    <t>PRODUCTION</t>
  </si>
  <si>
    <t>DIRECTOR NAME(S)</t>
  </si>
  <si>
    <t>DIRECTOR GENDER</t>
  </si>
  <si>
    <t>DIRECTOR (M)</t>
  </si>
  <si>
    <t>DIRECTOR (F)</t>
  </si>
  <si>
    <t>WRITER NAME(S)</t>
  </si>
  <si>
    <t>WRITER GENDER</t>
  </si>
  <si>
    <t>WRITER (M)</t>
  </si>
  <si>
    <t>WRITER (F)</t>
  </si>
  <si>
    <t>CAST SIZE</t>
  </si>
  <si>
    <t>ACTOR (M)</t>
  </si>
  <si>
    <t>ACTOR (F)</t>
  </si>
  <si>
    <t>STAGE MANAGER NAME (S)</t>
  </si>
  <si>
    <t>STAGE MANAGER GENDER</t>
  </si>
  <si>
    <t>STAGE MANAGER (M)</t>
  </si>
  <si>
    <t>STAGE MANAGER (F)</t>
  </si>
  <si>
    <t>SET DESIGNER NAME (S)</t>
  </si>
  <si>
    <t>SET DESIGNER GENDER</t>
  </si>
  <si>
    <t>SET DESIGNER (M)</t>
  </si>
  <si>
    <t>SET DESIGNER (F)</t>
  </si>
  <si>
    <t>LIGHTING DESIGNER NAME (S)</t>
  </si>
  <si>
    <t>LIGHTING DESIGNER GENDER</t>
  </si>
  <si>
    <t>LIGHTING DESIGNER (M)</t>
  </si>
  <si>
    <t>LIGHTING DESIGN (F)</t>
  </si>
  <si>
    <t>SOUND DESIGNER NAME(S)</t>
  </si>
  <si>
    <t>SOUND DESIGNER GENDER</t>
  </si>
  <si>
    <t>SOUND DESIGNER (M)</t>
  </si>
  <si>
    <t>SOUND DESIGNER (F)</t>
  </si>
  <si>
    <t>COSTUME DESIGNER NAME(S)</t>
  </si>
  <si>
    <t>COSTUME DESIGNER GENDER</t>
  </si>
  <si>
    <t>COSTUME DESIGNER (M)</t>
  </si>
  <si>
    <t>COSTUME DESIGNER (F)</t>
  </si>
  <si>
    <t>VENUE</t>
  </si>
  <si>
    <t>VENUE CAPACITY</t>
  </si>
  <si>
    <t>SOURCE</t>
  </si>
  <si>
    <t>LINK TO SOURCE</t>
  </si>
  <si>
    <t>e.g. 2015</t>
  </si>
  <si>
    <t>FULL NAME</t>
  </si>
  <si>
    <t>MALE/FEMALE</t>
  </si>
  <si>
    <t>MALE</t>
  </si>
  <si>
    <t>FEMALE</t>
  </si>
  <si>
    <t>NAME</t>
  </si>
  <si>
    <t># SPECTATORS</t>
  </si>
  <si>
    <t>Female</t>
  </si>
  <si>
    <t>Male</t>
  </si>
  <si>
    <t>Scenes from the Big Picture</t>
  </si>
  <si>
    <t>Nona Shepphard</t>
  </si>
  <si>
    <t xml:space="preserve">Female </t>
  </si>
  <si>
    <t>Owen McCaffrey</t>
  </si>
  <si>
    <t>LIVING</t>
  </si>
  <si>
    <t>DEAD</t>
  </si>
  <si>
    <t>Maree Kearns</t>
  </si>
  <si>
    <t>Kevin Smith</t>
  </si>
  <si>
    <t>Studio One</t>
  </si>
  <si>
    <t>Show Contracts</t>
  </si>
  <si>
    <t>Mary Stewart</t>
  </si>
  <si>
    <t>Conall Morrisson</t>
  </si>
  <si>
    <t>Aedin Cosgrove</t>
  </si>
  <si>
    <t>Joan O'Clery</t>
  </si>
  <si>
    <t>Show contracts</t>
  </si>
  <si>
    <t>Bold Girls</t>
  </si>
  <si>
    <t>Selina Cartmell</t>
  </si>
  <si>
    <t>Rona Munroe</t>
  </si>
  <si>
    <t>Joe Vaneck</t>
  </si>
  <si>
    <t>Sinead Wallace</t>
  </si>
  <si>
    <t>Studio Two</t>
  </si>
  <si>
    <t>Twelfth Night</t>
  </si>
  <si>
    <t>Hilary Wood</t>
  </si>
  <si>
    <t>William Shakespeare</t>
  </si>
  <si>
    <t>Sarah Bacon</t>
  </si>
  <si>
    <t>Mark Galione</t>
  </si>
  <si>
    <t>The Night Season</t>
  </si>
  <si>
    <t>Rachel West</t>
  </si>
  <si>
    <t>Rebecca Lenkiewicz</t>
  </si>
  <si>
    <t>Monica Frawley</t>
  </si>
  <si>
    <t>Sinead McKenna</t>
  </si>
  <si>
    <t>Into the Woods</t>
  </si>
  <si>
    <t>Tom Creed</t>
  </si>
  <si>
    <t>Stephen Sondheim (music, lyrics)</t>
  </si>
  <si>
    <t>James Lapine (book)</t>
  </si>
  <si>
    <t>Paul Keogan</t>
  </si>
  <si>
    <t>The Clearing</t>
  </si>
  <si>
    <t>Annabelle Comyn</t>
  </si>
  <si>
    <t>Helen Edmundson</t>
  </si>
  <si>
    <t>Paul O'Mahony</t>
  </si>
  <si>
    <t>John Comiskey</t>
  </si>
  <si>
    <t>Sinead Cuthbert</t>
  </si>
  <si>
    <t>Pains of Youth</t>
  </si>
  <si>
    <t>Wayne Jordan</t>
  </si>
  <si>
    <t>Ciaran O'Melia</t>
  </si>
  <si>
    <t>Ferdinand Bruckner</t>
  </si>
  <si>
    <t>Emma Fraser</t>
  </si>
  <si>
    <t>Tarry Flynn</t>
  </si>
  <si>
    <t>Conall Morrisson (adapted from Patrick Kavanagh)</t>
  </si>
  <si>
    <t>Peter Oswald (adapted from Friedrich Schiller)</t>
  </si>
  <si>
    <t>Sarah Jane Shiels</t>
  </si>
  <si>
    <t>Troilius &amp; Cressida</t>
  </si>
  <si>
    <t>Northern Star</t>
  </si>
  <si>
    <t>Lynne Parker</t>
  </si>
  <si>
    <t>Stewart Parker</t>
  </si>
  <si>
    <t>Zia Holly</t>
  </si>
  <si>
    <t>O Go My Man</t>
  </si>
  <si>
    <t>Stella Feehily</t>
  </si>
  <si>
    <t>Catherine Fay</t>
  </si>
  <si>
    <t>My Child &amp; Contraction</t>
  </si>
  <si>
    <t>Mike Bartlett</t>
  </si>
  <si>
    <t>Living Quarters</t>
  </si>
  <si>
    <t>Nick McCall</t>
  </si>
  <si>
    <t>Buddleia</t>
  </si>
  <si>
    <t>Paul Mercier</t>
  </si>
  <si>
    <t>Brian Friel*</t>
  </si>
  <si>
    <t>Cradle Will Rock</t>
  </si>
  <si>
    <t>Marc Blitzstein</t>
  </si>
  <si>
    <t>Provoked Wife</t>
  </si>
  <si>
    <t>Vanburgh</t>
  </si>
  <si>
    <t>Blaithin Sheerin</t>
  </si>
  <si>
    <t>Eamon Fox</t>
  </si>
  <si>
    <t>In the Next Room</t>
  </si>
  <si>
    <t>David Horan</t>
  </si>
  <si>
    <t>Sarah Ruhl</t>
  </si>
  <si>
    <t>I Am A Camera</t>
  </si>
  <si>
    <t>John Van Druten</t>
  </si>
  <si>
    <t>Lisa Kerns</t>
  </si>
  <si>
    <t>Spring Awakening</t>
  </si>
  <si>
    <t>Anya Reiss (adapted from Wadekind)</t>
  </si>
  <si>
    <t>Katie Davenport</t>
  </si>
  <si>
    <t>Eoin Winning</t>
  </si>
  <si>
    <t>Three Winters</t>
  </si>
  <si>
    <t>Tena Štivičić</t>
  </si>
  <si>
    <t>Children of the Sun</t>
  </si>
  <si>
    <t>Maxim Gorky</t>
  </si>
  <si>
    <t>The Skriker</t>
  </si>
  <si>
    <t>Caryl Churchill</t>
  </si>
  <si>
    <t>Mojo</t>
  </si>
  <si>
    <t>Oonagh Murphy</t>
  </si>
  <si>
    <t>Jez Butterworth</t>
  </si>
  <si>
    <t>All's Well That Ends Well</t>
  </si>
  <si>
    <t>Conor Hanratty</t>
  </si>
  <si>
    <t>Ferdia Murphy</t>
  </si>
  <si>
    <t>Much Ado About Nothing</t>
  </si>
  <si>
    <t>Ronan Phelan</t>
  </si>
  <si>
    <t>Percentages</t>
  </si>
  <si>
    <t>of which women:</t>
  </si>
  <si>
    <t>* Production pre-dates author's death</t>
  </si>
  <si>
    <t>2013-14</t>
  </si>
  <si>
    <t>2014-15</t>
  </si>
  <si>
    <t>2015-16</t>
  </si>
  <si>
    <t>2016-17</t>
  </si>
  <si>
    <t>TOTAL Productions*</t>
  </si>
  <si>
    <t>Sound design delivered inhouse.</t>
  </si>
  <si>
    <t>Notes:</t>
  </si>
  <si>
    <t>* Excluding Gradfest productions when the creative teams are all students - see student intake figures for relevant gender breakdown</t>
  </si>
  <si>
    <t>Casts and stage management determined by studnet intake - see student intake figures for relevant gender breakdown</t>
  </si>
  <si>
    <t>2017-18</t>
  </si>
  <si>
    <t>2018-19</t>
  </si>
  <si>
    <t>Caucascian Chalk Circle</t>
  </si>
  <si>
    <t>Bertolt Brecht</t>
  </si>
  <si>
    <t>Colm McNally</t>
  </si>
  <si>
    <t>William Woodland</t>
  </si>
  <si>
    <t>The Winters Tale</t>
  </si>
  <si>
    <t>Stephen Dodd</t>
  </si>
  <si>
    <t>La Ronde</t>
  </si>
  <si>
    <t>Arthur Schnitzler</t>
  </si>
  <si>
    <t>Sarah Foley</t>
  </si>
  <si>
    <t>Dalliance</t>
  </si>
  <si>
    <t>Tom Stoppard</t>
  </si>
  <si>
    <t>Cillian McNamera</t>
  </si>
  <si>
    <t>Merrily We Roll Along</t>
  </si>
  <si>
    <t>Stephen Sondheim (music, lyrics) George Furth (book)</t>
  </si>
  <si>
    <t>Joe Vanek</t>
  </si>
  <si>
    <t>Paul Keoghan</t>
  </si>
  <si>
    <t>The Ash Fire</t>
  </si>
  <si>
    <t>Maisie Lee</t>
  </si>
  <si>
    <t>Gavin Kostick</t>
  </si>
  <si>
    <t>Molly O'Caithain</t>
  </si>
  <si>
    <t>Serious Money</t>
  </si>
  <si>
    <t>Dubliners</t>
  </si>
  <si>
    <t>Annie Ryan</t>
  </si>
  <si>
    <t>James Joyce (adapted by Michael West and Annie Ryan)</t>
  </si>
  <si>
    <t>The Drowned World</t>
  </si>
  <si>
    <t>Gary Owen</t>
  </si>
  <si>
    <t>Pericles</t>
  </si>
  <si>
    <t>Liam Donna</t>
  </si>
  <si>
    <t>Bronte</t>
  </si>
  <si>
    <t>Polly Teale</t>
  </si>
  <si>
    <t>The Wild Duck</t>
  </si>
  <si>
    <t>Henrik Ibsen (in a version by Frank McGuinness)</t>
  </si>
  <si>
    <t>Ger Clancy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</si>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</sst>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NewRoman"/>
      <family val="2"/>
    </font>
    <font>
      <sz val="11"/>
      <color theme="1"/>
      <name val="Calibri"/>
      <family val="1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3">
    <xf numFmtId="0" fontId="0" fillId="0" borderId="0" xfId="0"/>
    <xf numFmtId="0" fontId="2" fillId="1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2" fillId="15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7" fillId="0" borderId="3" xfId="0" applyFont="1" applyBorder="1"/>
    <xf numFmtId="0" fontId="0" fillId="0" borderId="9" xfId="0" applyBorder="1" applyAlignment="1">
      <alignment horizontal="center"/>
    </xf>
    <xf numFmtId="0" fontId="8" fillId="21" borderId="10" xfId="0" applyFont="1" applyFill="1" applyBorder="1" applyAlignment="1">
      <alignment horizontal="center" wrapText="1"/>
    </xf>
    <xf numFmtId="0" fontId="8" fillId="14" borderId="11" xfId="0" applyFont="1" applyFill="1" applyBorder="1" applyAlignment="1">
      <alignment horizontal="center" wrapText="1"/>
    </xf>
    <xf numFmtId="0" fontId="8" fillId="14" borderId="12" xfId="0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/>
    </xf>
    <xf numFmtId="0" fontId="8" fillId="16" borderId="12" xfId="0" applyFont="1" applyFill="1" applyBorder="1" applyAlignment="1">
      <alignment horizontal="center"/>
    </xf>
    <xf numFmtId="0" fontId="8" fillId="17" borderId="12" xfId="0" applyFont="1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1" fontId="8" fillId="17" borderId="12" xfId="0" applyNumberFormat="1" applyFont="1" applyFill="1" applyBorder="1" applyAlignment="1">
      <alignment horizontal="center"/>
    </xf>
    <xf numFmtId="0" fontId="8" fillId="18" borderId="12" xfId="0" applyFont="1" applyFill="1" applyBorder="1" applyAlignment="1">
      <alignment horizontal="center"/>
    </xf>
    <xf numFmtId="1" fontId="8" fillId="18" borderId="12" xfId="0" applyNumberFormat="1" applyFont="1" applyFill="1" applyBorder="1" applyAlignment="1">
      <alignment horizontal="center"/>
    </xf>
    <xf numFmtId="0" fontId="10" fillId="18" borderId="12" xfId="0" applyFont="1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8" fillId="19" borderId="12" xfId="0" applyFont="1" applyFill="1" applyBorder="1" applyAlignment="1">
      <alignment horizontal="center"/>
    </xf>
    <xf numFmtId="9" fontId="8" fillId="19" borderId="12" xfId="0" applyNumberFormat="1" applyFont="1" applyFill="1" applyBorder="1" applyAlignment="1">
      <alignment horizontal="center"/>
    </xf>
    <xf numFmtId="0" fontId="8" fillId="20" borderId="12" xfId="0" applyFont="1" applyFill="1" applyBorder="1" applyAlignment="1">
      <alignment horizontal="center"/>
    </xf>
    <xf numFmtId="9" fontId="8" fillId="20" borderId="12" xfId="0" applyNumberFormat="1" applyFont="1" applyFill="1" applyBorder="1" applyAlignment="1">
      <alignment horizontal="center"/>
    </xf>
    <xf numFmtId="9" fontId="8" fillId="19" borderId="14" xfId="0" applyNumberFormat="1" applyFont="1" applyFill="1" applyBorder="1" applyAlignment="1">
      <alignment horizontal="center"/>
    </xf>
    <xf numFmtId="0" fontId="8" fillId="19" borderId="14" xfId="0" applyFont="1" applyFill="1" applyBorder="1" applyAlignment="1">
      <alignment horizontal="center"/>
    </xf>
    <xf numFmtId="0" fontId="0" fillId="19" borderId="15" xfId="0" applyFill="1" applyBorder="1"/>
    <xf numFmtId="0" fontId="7" fillId="0" borderId="9" xfId="0" applyFont="1" applyBorder="1" applyAlignment="1">
      <alignment horizontal="center"/>
    </xf>
    <xf numFmtId="0" fontId="8" fillId="21" borderId="0" xfId="0" applyFon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8" fillId="22" borderId="16" xfId="0" applyFont="1" applyFill="1" applyBorder="1" applyAlignment="1">
      <alignment horizontal="center"/>
    </xf>
    <xf numFmtId="9" fontId="0" fillId="0" borderId="9" xfId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1" fontId="0" fillId="0" borderId="18" xfId="0" applyNumberFormat="1" applyBorder="1"/>
    <xf numFmtId="9" fontId="0" fillId="0" borderId="18" xfId="0" applyNumberFormat="1" applyBorder="1"/>
    <xf numFmtId="0" fontId="0" fillId="0" borderId="19" xfId="0" applyBorder="1"/>
    <xf numFmtId="0" fontId="11" fillId="0" borderId="0" xfId="0" applyFont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/>
    <xf numFmtId="9" fontId="0" fillId="0" borderId="0" xfId="1" applyFont="1"/>
    <xf numFmtId="0" fontId="0" fillId="0" borderId="0" xfId="0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9" fontId="12" fillId="0" borderId="0" xfId="1" applyFont="1"/>
    <xf numFmtId="0" fontId="8" fillId="21" borderId="0" xfId="0" applyFont="1" applyFill="1" applyBorder="1" applyAlignment="1">
      <alignment horizontal="center" wrapText="1"/>
    </xf>
    <xf numFmtId="0" fontId="8" fillId="14" borderId="0" xfId="0" applyFont="1" applyFill="1" applyBorder="1" applyAlignment="1">
      <alignment horizontal="center" wrapText="1"/>
    </xf>
    <xf numFmtId="0" fontId="8" fillId="14" borderId="0" xfId="0" applyFont="1" applyFill="1" applyBorder="1" applyAlignment="1">
      <alignment horizontal="center"/>
    </xf>
    <xf numFmtId="0" fontId="8" fillId="16" borderId="0" xfId="0" applyFont="1" applyFill="1" applyBorder="1" applyAlignment="1">
      <alignment horizontal="center"/>
    </xf>
    <xf numFmtId="0" fontId="8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1" fontId="8" fillId="17" borderId="0" xfId="0" applyNumberFormat="1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1" fontId="8" fillId="18" borderId="0" xfId="0" applyNumberFormat="1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8" fillId="19" borderId="0" xfId="0" applyFont="1" applyFill="1" applyBorder="1" applyAlignment="1">
      <alignment horizontal="center"/>
    </xf>
    <xf numFmtId="9" fontId="8" fillId="19" borderId="0" xfId="0" applyNumberFormat="1" applyFont="1" applyFill="1" applyBorder="1" applyAlignment="1">
      <alignment horizontal="center"/>
    </xf>
    <xf numFmtId="0" fontId="8" fillId="20" borderId="0" xfId="0" applyFont="1" applyFill="1" applyBorder="1" applyAlignment="1">
      <alignment horizontal="center"/>
    </xf>
    <xf numFmtId="9" fontId="8" fillId="20" borderId="0" xfId="0" applyNumberFormat="1" applyFont="1" applyFill="1" applyBorder="1" applyAlignment="1">
      <alignment horizontal="center"/>
    </xf>
    <xf numFmtId="9" fontId="8" fillId="14" borderId="0" xfId="1" applyFont="1" applyFill="1" applyBorder="1" applyAlignment="1">
      <alignment horizontal="center"/>
    </xf>
    <xf numFmtId="9" fontId="8" fillId="16" borderId="0" xfId="1" applyFont="1" applyFill="1" applyBorder="1" applyAlignment="1">
      <alignment horizontal="center"/>
    </xf>
    <xf numFmtId="9" fontId="0" fillId="19" borderId="0" xfId="1" applyFont="1" applyFill="1" applyBorder="1"/>
    <xf numFmtId="9" fontId="8" fillId="22" borderId="16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18" borderId="5" xfId="0" applyFont="1" applyFill="1" applyBorder="1" applyAlignment="1">
      <alignment horizontal="center"/>
    </xf>
    <xf numFmtId="0" fontId="9" fillId="18" borderId="6" xfId="0" applyFont="1" applyFill="1" applyBorder="1" applyAlignment="1">
      <alignment horizontal="center"/>
    </xf>
    <xf numFmtId="0" fontId="9" fillId="18" borderId="7" xfId="0" applyFont="1" applyFill="1" applyBorder="1" applyAlignment="1">
      <alignment horizontal="center"/>
    </xf>
    <xf numFmtId="0" fontId="9" fillId="19" borderId="5" xfId="0" applyFont="1" applyFill="1" applyBorder="1" applyAlignment="1">
      <alignment horizontal="center"/>
    </xf>
    <xf numFmtId="0" fontId="9" fillId="19" borderId="6" xfId="0" applyFont="1" applyFill="1" applyBorder="1" applyAlignment="1">
      <alignment horizontal="center"/>
    </xf>
    <xf numFmtId="0" fontId="9" fillId="19" borderId="8" xfId="0" applyFont="1" applyFill="1" applyBorder="1" applyAlignment="1">
      <alignment horizontal="center"/>
    </xf>
    <xf numFmtId="0" fontId="9" fillId="14" borderId="2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/>
    </xf>
    <xf numFmtId="0" fontId="9" fillId="16" borderId="5" xfId="0" applyFont="1" applyFill="1" applyBorder="1" applyAlignment="1">
      <alignment horizontal="center"/>
    </xf>
    <xf numFmtId="0" fontId="9" fillId="16" borderId="6" xfId="0" applyFont="1" applyFill="1" applyBorder="1" applyAlignment="1">
      <alignment horizontal="center"/>
    </xf>
    <xf numFmtId="0" fontId="9" fillId="16" borderId="7" xfId="0" applyFont="1" applyFill="1" applyBorder="1" applyAlignment="1">
      <alignment horizontal="center"/>
    </xf>
    <xf numFmtId="0" fontId="9" fillId="17" borderId="5" xfId="0" applyFont="1" applyFill="1" applyBorder="1" applyAlignment="1">
      <alignment horizontal="center" vertical="center"/>
    </xf>
    <xf numFmtId="0" fontId="9" fillId="17" borderId="6" xfId="0" applyFont="1" applyFill="1" applyBorder="1" applyAlignment="1">
      <alignment horizontal="center" vertical="center"/>
    </xf>
    <xf numFmtId="0" fontId="9" fillId="17" borderId="7" xfId="0" applyFont="1" applyFill="1" applyBorder="1" applyAlignment="1">
      <alignment horizontal="center" vertical="center"/>
    </xf>
    <xf numFmtId="0" fontId="9" fillId="19" borderId="7" xfId="0" applyFont="1" applyFill="1" applyBorder="1" applyAlignment="1">
      <alignment horizontal="center"/>
    </xf>
    <xf numFmtId="0" fontId="9" fillId="20" borderId="5" xfId="0" applyFont="1" applyFill="1" applyBorder="1" applyAlignment="1">
      <alignment horizontal="center"/>
    </xf>
    <xf numFmtId="0" fontId="9" fillId="20" borderId="6" xfId="0" applyFont="1" applyFill="1" applyBorder="1" applyAlignment="1">
      <alignment horizontal="center"/>
    </xf>
    <xf numFmtId="0" fontId="9" fillId="20" borderId="7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"/>
  <sheetViews>
    <sheetView tabSelected="1" workbookViewId="0">
      <selection activeCell="AM13" sqref="AM13"/>
    </sheetView>
  </sheetViews>
  <sheetFormatPr defaultColWidth="8.85546875" defaultRowHeight="15"/>
  <cols>
    <col min="2" max="2" width="12.7109375" customWidth="1"/>
    <col min="13" max="22" width="0" hidden="1" customWidth="1"/>
    <col min="33" max="35" width="0" hidden="1" customWidth="1"/>
  </cols>
  <sheetData>
    <row r="1" spans="1:40" ht="15.75" thickBot="1">
      <c r="A1" s="23"/>
      <c r="B1" s="24"/>
      <c r="C1" s="90" t="s">
        <v>0</v>
      </c>
      <c r="D1" s="91"/>
      <c r="E1" s="91"/>
      <c r="F1" s="91"/>
      <c r="G1" s="92"/>
      <c r="H1" s="93" t="s">
        <v>1</v>
      </c>
      <c r="I1" s="94"/>
      <c r="J1" s="94"/>
      <c r="K1" s="94"/>
      <c r="L1" s="95"/>
      <c r="M1" s="96" t="s">
        <v>2</v>
      </c>
      <c r="N1" s="97"/>
      <c r="O1" s="97"/>
      <c r="P1" s="97"/>
      <c r="Q1" s="98"/>
      <c r="R1" s="84" t="s">
        <v>3</v>
      </c>
      <c r="S1" s="85"/>
      <c r="T1" s="85"/>
      <c r="U1" s="85"/>
      <c r="V1" s="86"/>
      <c r="W1" s="87" t="s">
        <v>4</v>
      </c>
      <c r="X1" s="88"/>
      <c r="Y1" s="88"/>
      <c r="Z1" s="88"/>
      <c r="AA1" s="99"/>
      <c r="AB1" s="100" t="s">
        <v>5</v>
      </c>
      <c r="AC1" s="101"/>
      <c r="AD1" s="101"/>
      <c r="AE1" s="101"/>
      <c r="AF1" s="102"/>
      <c r="AG1" s="84" t="s">
        <v>6</v>
      </c>
      <c r="AH1" s="85"/>
      <c r="AI1" s="86"/>
      <c r="AJ1" s="87" t="s">
        <v>7</v>
      </c>
      <c r="AK1" s="88"/>
      <c r="AL1" s="88"/>
      <c r="AM1" s="88"/>
      <c r="AN1" s="89"/>
    </row>
    <row r="2" spans="1:40" ht="30.75" thickBot="1">
      <c r="A2" s="25"/>
      <c r="B2" s="26" t="s">
        <v>163</v>
      </c>
      <c r="C2" s="27" t="s">
        <v>8</v>
      </c>
      <c r="D2" s="28" t="s">
        <v>9</v>
      </c>
      <c r="E2" s="29" t="s">
        <v>10</v>
      </c>
      <c r="F2" s="28" t="s">
        <v>11</v>
      </c>
      <c r="G2" s="28" t="s">
        <v>10</v>
      </c>
      <c r="H2" s="30" t="s">
        <v>12</v>
      </c>
      <c r="I2" s="30" t="s">
        <v>9</v>
      </c>
      <c r="J2" s="30" t="s">
        <v>10</v>
      </c>
      <c r="K2" s="30" t="s">
        <v>11</v>
      </c>
      <c r="L2" s="30" t="s">
        <v>10</v>
      </c>
      <c r="M2" s="31" t="s">
        <v>12</v>
      </c>
      <c r="N2" s="31" t="s">
        <v>9</v>
      </c>
      <c r="O2" s="32" t="s">
        <v>10</v>
      </c>
      <c r="P2" s="33" t="s">
        <v>11</v>
      </c>
      <c r="Q2" s="32" t="s">
        <v>10</v>
      </c>
      <c r="R2" s="34" t="s">
        <v>12</v>
      </c>
      <c r="S2" s="35" t="s">
        <v>9</v>
      </c>
      <c r="T2" s="36" t="s">
        <v>10</v>
      </c>
      <c r="U2" s="35" t="s">
        <v>11</v>
      </c>
      <c r="V2" s="37" t="s">
        <v>10</v>
      </c>
      <c r="W2" s="38" t="s">
        <v>12</v>
      </c>
      <c r="X2" s="38" t="s">
        <v>9</v>
      </c>
      <c r="Y2" s="39" t="s">
        <v>10</v>
      </c>
      <c r="Z2" s="38" t="s">
        <v>11</v>
      </c>
      <c r="AA2" s="39" t="s">
        <v>10</v>
      </c>
      <c r="AB2" s="40" t="s">
        <v>8</v>
      </c>
      <c r="AC2" s="40" t="s">
        <v>9</v>
      </c>
      <c r="AD2" s="41" t="s">
        <v>10</v>
      </c>
      <c r="AE2" s="40" t="s">
        <v>11</v>
      </c>
      <c r="AF2" s="41" t="s">
        <v>10</v>
      </c>
      <c r="AG2" s="35" t="s">
        <v>8</v>
      </c>
      <c r="AH2" s="34" t="s">
        <v>9</v>
      </c>
      <c r="AI2" s="34" t="s">
        <v>11</v>
      </c>
      <c r="AJ2" s="38" t="s">
        <v>8</v>
      </c>
      <c r="AK2" s="38" t="s">
        <v>9</v>
      </c>
      <c r="AL2" s="42" t="s">
        <v>10</v>
      </c>
      <c r="AM2" s="43" t="s">
        <v>11</v>
      </c>
      <c r="AN2" s="44"/>
    </row>
    <row r="3" spans="1:40" ht="15.75">
      <c r="A3" s="45" t="s">
        <v>159</v>
      </c>
      <c r="B3" s="64">
        <f>COUNT('Selected Productions'!A3:A11)</f>
        <v>8</v>
      </c>
      <c r="C3" s="65">
        <f>B3</f>
        <v>8</v>
      </c>
      <c r="D3" s="66">
        <f>SUM('Selected Productions'!E3:E11)</f>
        <v>3</v>
      </c>
      <c r="E3" s="79">
        <f>D3/C3</f>
        <v>0.375</v>
      </c>
      <c r="F3" s="66">
        <f>SUM('Selected Productions'!F3:F11)</f>
        <v>5</v>
      </c>
      <c r="G3" s="79">
        <f>F3/C3</f>
        <v>0.625</v>
      </c>
      <c r="H3" s="67">
        <v>8</v>
      </c>
      <c r="I3" s="67">
        <v>5</v>
      </c>
      <c r="J3" s="80">
        <f>I3/H3</f>
        <v>0.625</v>
      </c>
      <c r="K3" s="67">
        <v>3</v>
      </c>
      <c r="L3" s="80">
        <f>K3/H3</f>
        <v>0.375</v>
      </c>
      <c r="M3" s="68"/>
      <c r="N3" s="68"/>
      <c r="O3" s="69"/>
      <c r="P3" s="70"/>
      <c r="Q3" s="69"/>
      <c r="R3" s="71"/>
      <c r="S3" s="72"/>
      <c r="T3" s="73"/>
      <c r="U3" s="72"/>
      <c r="V3" s="74"/>
      <c r="W3" s="75">
        <v>8</v>
      </c>
      <c r="X3" s="75">
        <v>4</v>
      </c>
      <c r="Y3" s="76">
        <f>X3/W3</f>
        <v>0.5</v>
      </c>
      <c r="Z3" s="75">
        <v>4</v>
      </c>
      <c r="AA3" s="76">
        <f>Z3/W3</f>
        <v>0.5</v>
      </c>
      <c r="AB3" s="77">
        <v>8</v>
      </c>
      <c r="AC3" s="77">
        <v>5</v>
      </c>
      <c r="AD3" s="78">
        <f>AC3/AB3</f>
        <v>0.625</v>
      </c>
      <c r="AE3" s="77">
        <v>3</v>
      </c>
      <c r="AF3" s="78">
        <f>AE3/AB3</f>
        <v>0.375</v>
      </c>
      <c r="AG3" s="72"/>
      <c r="AH3" s="71"/>
      <c r="AI3" s="71"/>
      <c r="AJ3" s="75">
        <v>8</v>
      </c>
      <c r="AK3" s="75">
        <v>2</v>
      </c>
      <c r="AL3" s="76">
        <f>AK3/AJ3</f>
        <v>0.25</v>
      </c>
      <c r="AM3" s="75">
        <v>6</v>
      </c>
      <c r="AN3" s="81">
        <f>AM3/AJ3</f>
        <v>0.75</v>
      </c>
    </row>
    <row r="4" spans="1:40" ht="15.75">
      <c r="A4" s="45" t="s">
        <v>160</v>
      </c>
      <c r="B4" s="64">
        <v>6</v>
      </c>
      <c r="C4" s="65">
        <v>6</v>
      </c>
      <c r="D4" s="66">
        <v>3</v>
      </c>
      <c r="E4" s="79">
        <f t="shared" ref="E4:E9" si="0">D4/C4</f>
        <v>0.5</v>
      </c>
      <c r="F4" s="66">
        <v>3</v>
      </c>
      <c r="G4" s="79">
        <f t="shared" ref="G4:G9" si="1">F4/C4</f>
        <v>0.5</v>
      </c>
      <c r="H4" s="67">
        <v>6</v>
      </c>
      <c r="I4" s="67">
        <v>5</v>
      </c>
      <c r="J4" s="80">
        <f t="shared" ref="J4:J9" si="2">I4/H4</f>
        <v>0.83333333333333337</v>
      </c>
      <c r="K4" s="67">
        <v>1</v>
      </c>
      <c r="L4" s="80">
        <f t="shared" ref="L4:L9" si="3">K4/H4</f>
        <v>0.16666666666666666</v>
      </c>
      <c r="M4" s="68"/>
      <c r="N4" s="68"/>
      <c r="O4" s="69"/>
      <c r="P4" s="70"/>
      <c r="Q4" s="69"/>
      <c r="R4" s="71"/>
      <c r="S4" s="72"/>
      <c r="T4" s="73"/>
      <c r="U4" s="72"/>
      <c r="V4" s="74"/>
      <c r="W4" s="75">
        <v>6</v>
      </c>
      <c r="X4" s="75">
        <v>1</v>
      </c>
      <c r="Y4" s="76">
        <f t="shared" ref="Y4:Y9" si="4">X4/W4</f>
        <v>0.16666666666666666</v>
      </c>
      <c r="Z4" s="75">
        <v>5</v>
      </c>
      <c r="AA4" s="76">
        <f t="shared" ref="AA4:AA9" si="5">Z4/W4</f>
        <v>0.83333333333333337</v>
      </c>
      <c r="AB4" s="77">
        <v>6</v>
      </c>
      <c r="AC4" s="77">
        <v>3</v>
      </c>
      <c r="AD4" s="78">
        <f t="shared" ref="AD4:AD9" si="6">AC4/AB4</f>
        <v>0.5</v>
      </c>
      <c r="AE4" s="77">
        <v>3</v>
      </c>
      <c r="AF4" s="78">
        <f t="shared" ref="AF4:AF9" si="7">AE4/AB4</f>
        <v>0.5</v>
      </c>
      <c r="AG4" s="72"/>
      <c r="AH4" s="71"/>
      <c r="AI4" s="71"/>
      <c r="AJ4" s="75">
        <v>6</v>
      </c>
      <c r="AK4" s="75">
        <v>0</v>
      </c>
      <c r="AL4" s="76">
        <f t="shared" ref="AL4:AL9" si="8">AK4/AJ4</f>
        <v>0</v>
      </c>
      <c r="AM4" s="75">
        <v>6</v>
      </c>
      <c r="AN4" s="81">
        <f t="shared" ref="AN4:AN9" si="9">AM4/AJ4</f>
        <v>1</v>
      </c>
    </row>
    <row r="5" spans="1:40" ht="15.75">
      <c r="A5" s="45" t="s">
        <v>161</v>
      </c>
      <c r="B5" s="64">
        <v>6</v>
      </c>
      <c r="C5" s="65">
        <v>6</v>
      </c>
      <c r="D5" s="66">
        <v>3</v>
      </c>
      <c r="E5" s="79">
        <f t="shared" si="0"/>
        <v>0.5</v>
      </c>
      <c r="F5" s="66">
        <v>3</v>
      </c>
      <c r="G5" s="79">
        <f t="shared" si="1"/>
        <v>0.5</v>
      </c>
      <c r="H5" s="67">
        <v>6</v>
      </c>
      <c r="I5" s="67">
        <v>4</v>
      </c>
      <c r="J5" s="80">
        <f t="shared" si="2"/>
        <v>0.66666666666666663</v>
      </c>
      <c r="K5" s="67">
        <v>2</v>
      </c>
      <c r="L5" s="80">
        <f t="shared" si="3"/>
        <v>0.33333333333333331</v>
      </c>
      <c r="M5" s="68"/>
      <c r="N5" s="68"/>
      <c r="O5" s="69"/>
      <c r="P5" s="70"/>
      <c r="Q5" s="69"/>
      <c r="R5" s="71"/>
      <c r="S5" s="72"/>
      <c r="T5" s="73"/>
      <c r="U5" s="72"/>
      <c r="V5" s="74"/>
      <c r="W5" s="75">
        <v>6</v>
      </c>
      <c r="X5" s="75">
        <v>1</v>
      </c>
      <c r="Y5" s="76">
        <f t="shared" si="4"/>
        <v>0.16666666666666666</v>
      </c>
      <c r="Z5" s="75">
        <v>5</v>
      </c>
      <c r="AA5" s="76">
        <f t="shared" si="5"/>
        <v>0.83333333333333337</v>
      </c>
      <c r="AB5" s="77">
        <v>6</v>
      </c>
      <c r="AC5" s="77">
        <v>4</v>
      </c>
      <c r="AD5" s="78">
        <f t="shared" si="6"/>
        <v>0.66666666666666663</v>
      </c>
      <c r="AE5" s="77">
        <v>2</v>
      </c>
      <c r="AF5" s="78">
        <f t="shared" si="7"/>
        <v>0.33333333333333331</v>
      </c>
      <c r="AG5" s="72"/>
      <c r="AH5" s="71"/>
      <c r="AI5" s="71"/>
      <c r="AJ5" s="75">
        <v>6</v>
      </c>
      <c r="AK5" s="75">
        <v>0</v>
      </c>
      <c r="AL5" s="76">
        <f t="shared" si="8"/>
        <v>0</v>
      </c>
      <c r="AM5" s="75">
        <v>6</v>
      </c>
      <c r="AN5" s="81">
        <f t="shared" si="9"/>
        <v>1</v>
      </c>
    </row>
    <row r="6" spans="1:40">
      <c r="A6" s="45" t="s">
        <v>162</v>
      </c>
      <c r="B6" s="46">
        <v>6</v>
      </c>
      <c r="C6" s="65">
        <v>6</v>
      </c>
      <c r="D6" s="47">
        <v>4</v>
      </c>
      <c r="E6" s="79">
        <f t="shared" si="0"/>
        <v>0.66666666666666663</v>
      </c>
      <c r="F6" s="66">
        <v>2</v>
      </c>
      <c r="G6" s="79">
        <f t="shared" si="1"/>
        <v>0.33333333333333331</v>
      </c>
      <c r="H6" s="67">
        <v>6</v>
      </c>
      <c r="I6" s="67">
        <v>4</v>
      </c>
      <c r="J6" s="80">
        <f t="shared" si="2"/>
        <v>0.66666666666666663</v>
      </c>
      <c r="K6" s="67">
        <v>2</v>
      </c>
      <c r="L6" s="80">
        <f t="shared" si="3"/>
        <v>0.33333333333333331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75">
        <v>6</v>
      </c>
      <c r="X6" s="75">
        <v>2</v>
      </c>
      <c r="Y6" s="76">
        <f t="shared" si="4"/>
        <v>0.33333333333333331</v>
      </c>
      <c r="Z6" s="75">
        <v>4</v>
      </c>
      <c r="AA6" s="76">
        <f t="shared" si="5"/>
        <v>0.66666666666666663</v>
      </c>
      <c r="AB6" s="77">
        <v>6</v>
      </c>
      <c r="AC6" s="77">
        <v>4</v>
      </c>
      <c r="AD6" s="78">
        <f t="shared" si="6"/>
        <v>0.66666666666666663</v>
      </c>
      <c r="AE6" s="77">
        <v>2</v>
      </c>
      <c r="AF6" s="78">
        <f t="shared" si="7"/>
        <v>0.33333333333333331</v>
      </c>
      <c r="AG6" s="46">
        <v>0</v>
      </c>
      <c r="AH6" s="46">
        <v>0</v>
      </c>
      <c r="AI6" s="46">
        <v>0</v>
      </c>
      <c r="AJ6" s="75">
        <v>6</v>
      </c>
      <c r="AK6" s="75">
        <v>1</v>
      </c>
      <c r="AL6" s="76">
        <f t="shared" si="8"/>
        <v>0.16666666666666666</v>
      </c>
      <c r="AM6" s="75">
        <v>5</v>
      </c>
      <c r="AN6" s="81">
        <f t="shared" si="9"/>
        <v>0.83333333333333337</v>
      </c>
    </row>
    <row r="7" spans="1:40">
      <c r="A7" s="45" t="s">
        <v>168</v>
      </c>
      <c r="B7" s="46">
        <v>6</v>
      </c>
      <c r="C7" s="65">
        <v>6</v>
      </c>
      <c r="D7" s="47">
        <v>2</v>
      </c>
      <c r="E7" s="79">
        <f t="shared" si="0"/>
        <v>0.33333333333333331</v>
      </c>
      <c r="F7" s="66">
        <v>4</v>
      </c>
      <c r="G7" s="79">
        <f t="shared" si="1"/>
        <v>0.66666666666666663</v>
      </c>
      <c r="H7" s="67">
        <v>6</v>
      </c>
      <c r="I7" s="67">
        <v>6</v>
      </c>
      <c r="J7" s="80">
        <f t="shared" si="2"/>
        <v>1</v>
      </c>
      <c r="K7" s="67">
        <v>0</v>
      </c>
      <c r="L7" s="80">
        <f t="shared" si="3"/>
        <v>0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75">
        <v>6</v>
      </c>
      <c r="X7" s="75">
        <v>2</v>
      </c>
      <c r="Y7" s="76">
        <f t="shared" si="4"/>
        <v>0.33333333333333331</v>
      </c>
      <c r="Z7" s="75">
        <v>4</v>
      </c>
      <c r="AA7" s="76">
        <f t="shared" si="5"/>
        <v>0.66666666666666663</v>
      </c>
      <c r="AB7" s="77">
        <v>6</v>
      </c>
      <c r="AC7" s="77">
        <v>5</v>
      </c>
      <c r="AD7" s="78">
        <f t="shared" si="6"/>
        <v>0.83333333333333337</v>
      </c>
      <c r="AE7" s="77">
        <v>1</v>
      </c>
      <c r="AF7" s="78">
        <f t="shared" si="7"/>
        <v>0.16666666666666666</v>
      </c>
      <c r="AG7" s="46"/>
      <c r="AH7" s="46"/>
      <c r="AI7" s="46"/>
      <c r="AJ7" s="75">
        <v>6</v>
      </c>
      <c r="AK7" s="75">
        <v>1</v>
      </c>
      <c r="AL7" s="76">
        <f t="shared" si="8"/>
        <v>0.16666666666666666</v>
      </c>
      <c r="AM7" s="75">
        <v>5</v>
      </c>
      <c r="AN7" s="81">
        <f t="shared" si="9"/>
        <v>0.83333333333333337</v>
      </c>
    </row>
    <row r="8" spans="1:40">
      <c r="A8" s="45" t="s">
        <v>169</v>
      </c>
      <c r="B8" s="46">
        <v>6</v>
      </c>
      <c r="C8" s="65">
        <v>6</v>
      </c>
      <c r="D8" s="47">
        <v>3</v>
      </c>
      <c r="E8" s="79">
        <f t="shared" si="0"/>
        <v>0.5</v>
      </c>
      <c r="F8" s="66">
        <v>3</v>
      </c>
      <c r="G8" s="79">
        <f t="shared" si="1"/>
        <v>0.5</v>
      </c>
      <c r="H8" s="67">
        <v>6</v>
      </c>
      <c r="I8" s="67">
        <v>4</v>
      </c>
      <c r="J8" s="80">
        <f t="shared" si="2"/>
        <v>0.66666666666666663</v>
      </c>
      <c r="K8" s="67">
        <v>2</v>
      </c>
      <c r="L8" s="80">
        <f t="shared" si="3"/>
        <v>0.33333333333333331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75">
        <v>6</v>
      </c>
      <c r="X8" s="75">
        <v>2</v>
      </c>
      <c r="Y8" s="76">
        <f t="shared" si="4"/>
        <v>0.33333333333333331</v>
      </c>
      <c r="Z8" s="75">
        <v>4</v>
      </c>
      <c r="AA8" s="76">
        <f t="shared" si="5"/>
        <v>0.66666666666666663</v>
      </c>
      <c r="AB8" s="77">
        <v>6</v>
      </c>
      <c r="AC8" s="77">
        <v>4</v>
      </c>
      <c r="AD8" s="78">
        <f t="shared" si="6"/>
        <v>0.66666666666666663</v>
      </c>
      <c r="AE8" s="77">
        <v>2</v>
      </c>
      <c r="AF8" s="78">
        <f t="shared" si="7"/>
        <v>0.33333333333333331</v>
      </c>
      <c r="AG8" s="46"/>
      <c r="AH8" s="46"/>
      <c r="AI8" s="46"/>
      <c r="AJ8" s="75">
        <v>6</v>
      </c>
      <c r="AK8" s="75">
        <v>6</v>
      </c>
      <c r="AL8" s="76">
        <f t="shared" si="8"/>
        <v>1</v>
      </c>
      <c r="AM8" s="75">
        <v>0</v>
      </c>
      <c r="AN8" s="81">
        <f t="shared" si="9"/>
        <v>0</v>
      </c>
    </row>
    <row r="9" spans="1:40">
      <c r="A9" s="45" t="s">
        <v>203</v>
      </c>
      <c r="B9" s="46">
        <v>6</v>
      </c>
      <c r="C9" s="65">
        <v>6</v>
      </c>
      <c r="D9" s="47">
        <v>4</v>
      </c>
      <c r="E9" s="79">
        <f t="shared" si="0"/>
        <v>0.66666666666666663</v>
      </c>
      <c r="F9" s="66">
        <v>2</v>
      </c>
      <c r="G9" s="79">
        <f t="shared" si="1"/>
        <v>0.33333333333333331</v>
      </c>
      <c r="H9" s="67">
        <v>4</v>
      </c>
      <c r="I9" s="67">
        <v>3</v>
      </c>
      <c r="J9" s="80">
        <f t="shared" si="2"/>
        <v>0.75</v>
      </c>
      <c r="K9" s="67">
        <v>1</v>
      </c>
      <c r="L9" s="80">
        <f t="shared" si="3"/>
        <v>0.25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75">
        <v>6</v>
      </c>
      <c r="X9" s="75">
        <v>4</v>
      </c>
      <c r="Y9" s="76">
        <f t="shared" si="4"/>
        <v>0.66666666666666663</v>
      </c>
      <c r="Z9" s="75">
        <v>2</v>
      </c>
      <c r="AA9" s="76">
        <f t="shared" si="5"/>
        <v>0.33333333333333331</v>
      </c>
      <c r="AB9" s="77">
        <v>6</v>
      </c>
      <c r="AC9" s="77">
        <v>5</v>
      </c>
      <c r="AD9" s="78">
        <f t="shared" si="6"/>
        <v>0.83333333333333337</v>
      </c>
      <c r="AE9" s="77">
        <v>1</v>
      </c>
      <c r="AF9" s="78">
        <f t="shared" si="7"/>
        <v>0.16666666666666666</v>
      </c>
      <c r="AG9" s="46"/>
      <c r="AH9" s="46"/>
      <c r="AI9" s="46"/>
      <c r="AJ9" s="75">
        <v>6</v>
      </c>
      <c r="AK9" s="75">
        <v>2</v>
      </c>
      <c r="AL9" s="76">
        <f t="shared" si="8"/>
        <v>0.33333333333333331</v>
      </c>
      <c r="AM9" s="75">
        <v>4</v>
      </c>
      <c r="AN9" s="81">
        <f t="shared" si="9"/>
        <v>0.66666666666666663</v>
      </c>
    </row>
    <row r="10" spans="1:40" ht="15.75" thickBot="1">
      <c r="A10" s="49" t="s">
        <v>13</v>
      </c>
      <c r="B10" s="48">
        <f>SUM(B6:B9)</f>
        <v>24</v>
      </c>
      <c r="C10" s="48">
        <f>SUM(C3:C9)</f>
        <v>44</v>
      </c>
      <c r="D10" s="48">
        <f>SUM(D3:D9)</f>
        <v>22</v>
      </c>
      <c r="E10" s="82">
        <f>D10/C10</f>
        <v>0.5</v>
      </c>
      <c r="F10" s="48">
        <f>SUM(F3:F9)</f>
        <v>22</v>
      </c>
      <c r="G10" s="82">
        <f>F10/C10</f>
        <v>0.5</v>
      </c>
      <c r="H10" s="48">
        <f>SUM(H3:H9)</f>
        <v>42</v>
      </c>
      <c r="I10" s="48">
        <f>SUM(I3:I9)</f>
        <v>31</v>
      </c>
      <c r="J10" s="82">
        <f>I10/H10</f>
        <v>0.73809523809523814</v>
      </c>
      <c r="K10" s="48">
        <f>SUM(K3:K9)</f>
        <v>11</v>
      </c>
      <c r="L10" s="82">
        <f>K10/H10</f>
        <v>0.26190476190476192</v>
      </c>
      <c r="M10" s="48">
        <f t="shared" ref="M10:AI10" si="10">SUM(M3:M6)</f>
        <v>0</v>
      </c>
      <c r="N10" s="48">
        <f t="shared" si="10"/>
        <v>0</v>
      </c>
      <c r="O10" s="48">
        <f t="shared" si="10"/>
        <v>0</v>
      </c>
      <c r="P10" s="48">
        <f t="shared" si="10"/>
        <v>0</v>
      </c>
      <c r="Q10" s="48">
        <f t="shared" si="10"/>
        <v>0</v>
      </c>
      <c r="R10" s="48">
        <f t="shared" si="10"/>
        <v>0</v>
      </c>
      <c r="S10" s="48">
        <f t="shared" si="10"/>
        <v>0</v>
      </c>
      <c r="T10" s="48">
        <f t="shared" si="10"/>
        <v>0</v>
      </c>
      <c r="U10" s="48">
        <f t="shared" si="10"/>
        <v>0</v>
      </c>
      <c r="V10" s="48">
        <f t="shared" si="10"/>
        <v>0</v>
      </c>
      <c r="W10" s="48">
        <f>SUM(W3:W9)</f>
        <v>44</v>
      </c>
      <c r="X10" s="48">
        <f>SUM(X3:X9)</f>
        <v>16</v>
      </c>
      <c r="Y10" s="82">
        <f>X10/W10</f>
        <v>0.36363636363636365</v>
      </c>
      <c r="Z10" s="48">
        <f>SUM(Z3:Z9)</f>
        <v>28</v>
      </c>
      <c r="AA10" s="82">
        <f>Z10/W10</f>
        <v>0.63636363636363635</v>
      </c>
      <c r="AB10" s="48">
        <f>SUM(AB3:AB9)</f>
        <v>44</v>
      </c>
      <c r="AC10" s="48">
        <f>SUM(AC3:AC9)</f>
        <v>30</v>
      </c>
      <c r="AD10" s="82">
        <f>AC10/AB10</f>
        <v>0.68181818181818177</v>
      </c>
      <c r="AE10" s="48">
        <f>SUM(AE3:AE9)</f>
        <v>14</v>
      </c>
      <c r="AF10" s="82">
        <f>AE10/AB10</f>
        <v>0.31818181818181818</v>
      </c>
      <c r="AG10" s="48">
        <f t="shared" si="10"/>
        <v>0</v>
      </c>
      <c r="AH10" s="48">
        <f t="shared" si="10"/>
        <v>0</v>
      </c>
      <c r="AI10" s="48">
        <f t="shared" si="10"/>
        <v>0</v>
      </c>
      <c r="AJ10" s="48">
        <f>SUM(AJ3:AJ9)</f>
        <v>44</v>
      </c>
      <c r="AK10" s="48">
        <f>SUM(AK3:AK9)</f>
        <v>12</v>
      </c>
      <c r="AL10" s="82">
        <f>AK10/AJ10</f>
        <v>0.27272727272727271</v>
      </c>
      <c r="AM10" s="48">
        <f>SUM(AM3:AM9)</f>
        <v>32</v>
      </c>
      <c r="AN10" s="82">
        <f>AM10/AJ10</f>
        <v>0.72727272727272729</v>
      </c>
    </row>
    <row r="11" spans="1:40" ht="16.5" thickTop="1" thickBo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52"/>
      <c r="O11" s="51"/>
      <c r="P11" s="52"/>
      <c r="Q11" s="51"/>
      <c r="R11" s="52"/>
      <c r="S11" s="52"/>
      <c r="T11" s="51"/>
      <c r="U11" s="52"/>
      <c r="V11" s="51"/>
      <c r="W11" s="52"/>
      <c r="X11" s="51"/>
      <c r="Y11" s="53"/>
      <c r="Z11" s="51"/>
      <c r="AA11" s="53"/>
      <c r="AB11" s="51"/>
      <c r="AC11" s="51"/>
      <c r="AD11" s="53"/>
      <c r="AE11" s="51"/>
      <c r="AF11" s="53"/>
      <c r="AG11" s="52"/>
      <c r="AH11" s="51"/>
      <c r="AI11" s="51"/>
      <c r="AJ11" s="51"/>
      <c r="AK11" s="51"/>
      <c r="AL11" s="53"/>
      <c r="AM11" s="53"/>
      <c r="AN11" s="54"/>
    </row>
    <row r="13" spans="1:40">
      <c r="A13" t="s">
        <v>165</v>
      </c>
    </row>
    <row r="14" spans="1:40">
      <c r="A14" t="s">
        <v>166</v>
      </c>
    </row>
    <row r="15" spans="1:40">
      <c r="A15" t="s">
        <v>167</v>
      </c>
    </row>
    <row r="16" spans="1:40">
      <c r="A16" t="s">
        <v>164</v>
      </c>
    </row>
  </sheetData>
  <mergeCells count="8">
    <mergeCell ref="AG1:AI1"/>
    <mergeCell ref="AJ1:AN1"/>
    <mergeCell ref="C1:G1"/>
    <mergeCell ref="H1:L1"/>
    <mergeCell ref="M1:Q1"/>
    <mergeCell ref="R1:V1"/>
    <mergeCell ref="W1:AA1"/>
    <mergeCell ref="AB1:AF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48"/>
  <sheetViews>
    <sheetView topLeftCell="C1" workbookViewId="0">
      <pane ySplit="1" topLeftCell="A2" activePane="bottomLeft" state="frozen"/>
      <selection pane="bottomLeft" activeCell="J42" sqref="J42"/>
    </sheetView>
  </sheetViews>
  <sheetFormatPr defaultColWidth="8.85546875" defaultRowHeight="15"/>
  <cols>
    <col min="1" max="1" width="11.85546875" customWidth="1"/>
    <col min="2" max="2" width="27.28515625" customWidth="1"/>
    <col min="3" max="3" width="23.42578125" customWidth="1"/>
    <col min="4" max="4" width="13.85546875" customWidth="1"/>
    <col min="5" max="5" width="12.42578125" customWidth="1"/>
    <col min="6" max="6" width="12.7109375" customWidth="1"/>
    <col min="7" max="7" width="20.42578125" customWidth="1"/>
    <col min="8" max="8" width="14" customWidth="1"/>
    <col min="13" max="15" width="0" hidden="1" customWidth="1"/>
    <col min="16" max="16" width="18" hidden="1" customWidth="1"/>
    <col min="17" max="17" width="13.140625" hidden="1" customWidth="1"/>
    <col min="18" max="18" width="12.7109375" hidden="1" customWidth="1"/>
    <col min="19" max="19" width="11.42578125" hidden="1" customWidth="1"/>
    <col min="20" max="20" width="15.7109375" customWidth="1"/>
    <col min="21" max="21" width="13.28515625" customWidth="1"/>
    <col min="22" max="22" width="14.42578125" customWidth="1"/>
    <col min="23" max="23" width="13.140625" customWidth="1"/>
    <col min="24" max="24" width="18.28515625" customWidth="1"/>
    <col min="25" max="25" width="14.85546875" customWidth="1"/>
    <col min="26" max="26" width="13.85546875" customWidth="1"/>
    <col min="27" max="27" width="12.85546875" customWidth="1"/>
    <col min="28" max="28" width="18.42578125" customWidth="1"/>
    <col min="29" max="29" width="12.7109375" customWidth="1"/>
    <col min="30" max="30" width="13.7109375" customWidth="1"/>
    <col min="31" max="31" width="15" customWidth="1"/>
    <col min="32" max="32" width="17.42578125" customWidth="1"/>
    <col min="33" max="33" width="13.140625" customWidth="1"/>
    <col min="34" max="35" width="13.42578125" customWidth="1"/>
    <col min="36" max="36" width="14.85546875" customWidth="1"/>
    <col min="37" max="37" width="18.42578125" customWidth="1"/>
    <col min="38" max="38" width="19.85546875" customWidth="1"/>
    <col min="39" max="39" width="16.140625" customWidth="1"/>
  </cols>
  <sheetData>
    <row r="1" spans="1:39" s="7" customFormat="1" ht="45">
      <c r="A1" s="18" t="s">
        <v>14</v>
      </c>
      <c r="B1" s="16" t="s">
        <v>15</v>
      </c>
      <c r="C1" s="8" t="s">
        <v>16</v>
      </c>
      <c r="D1" s="8" t="s">
        <v>17</v>
      </c>
      <c r="E1" s="8" t="s">
        <v>18</v>
      </c>
      <c r="F1" s="8" t="s">
        <v>19</v>
      </c>
      <c r="G1" s="9" t="s">
        <v>20</v>
      </c>
      <c r="H1" s="9" t="s">
        <v>21</v>
      </c>
      <c r="I1" s="9" t="s">
        <v>22</v>
      </c>
      <c r="J1" s="9" t="s">
        <v>23</v>
      </c>
      <c r="K1" s="9" t="s">
        <v>64</v>
      </c>
      <c r="L1" s="9" t="s">
        <v>65</v>
      </c>
      <c r="M1" s="10" t="s">
        <v>24</v>
      </c>
      <c r="N1" s="10" t="s">
        <v>25</v>
      </c>
      <c r="O1" s="10" t="s">
        <v>26</v>
      </c>
      <c r="P1" s="11" t="s">
        <v>27</v>
      </c>
      <c r="Q1" s="11" t="s">
        <v>28</v>
      </c>
      <c r="R1" s="11" t="s">
        <v>29</v>
      </c>
      <c r="S1" s="11" t="s">
        <v>30</v>
      </c>
      <c r="T1" s="12" t="s">
        <v>31</v>
      </c>
      <c r="U1" s="12" t="s">
        <v>32</v>
      </c>
      <c r="V1" s="12" t="s">
        <v>33</v>
      </c>
      <c r="W1" s="12" t="s">
        <v>34</v>
      </c>
      <c r="X1" s="13" t="s">
        <v>35</v>
      </c>
      <c r="Y1" s="13" t="s">
        <v>36</v>
      </c>
      <c r="Z1" s="13" t="s">
        <v>37</v>
      </c>
      <c r="AA1" s="13" t="s">
        <v>38</v>
      </c>
      <c r="AB1" s="14" t="s">
        <v>39</v>
      </c>
      <c r="AC1" s="14" t="s">
        <v>40</v>
      </c>
      <c r="AD1" s="14" t="s">
        <v>41</v>
      </c>
      <c r="AE1" s="14" t="s">
        <v>42</v>
      </c>
      <c r="AF1" s="15" t="s">
        <v>43</v>
      </c>
      <c r="AG1" s="15" t="s">
        <v>44</v>
      </c>
      <c r="AH1" s="15" t="s">
        <v>45</v>
      </c>
      <c r="AI1" s="15" t="s">
        <v>46</v>
      </c>
      <c r="AJ1" s="1" t="s">
        <v>47</v>
      </c>
      <c r="AK1" s="17" t="s">
        <v>48</v>
      </c>
      <c r="AL1" s="10" t="s">
        <v>49</v>
      </c>
      <c r="AM1" s="22" t="s">
        <v>50</v>
      </c>
    </row>
    <row r="2" spans="1:39" s="6" customFormat="1" ht="25.5">
      <c r="A2" s="2" t="s">
        <v>51</v>
      </c>
      <c r="B2" s="2" t="s">
        <v>52</v>
      </c>
      <c r="C2" s="2" t="s">
        <v>52</v>
      </c>
      <c r="D2" s="2" t="s">
        <v>53</v>
      </c>
      <c r="E2" s="2" t="s">
        <v>54</v>
      </c>
      <c r="F2" s="2" t="s">
        <v>55</v>
      </c>
      <c r="G2" s="2" t="s">
        <v>52</v>
      </c>
      <c r="H2" s="2" t="s">
        <v>53</v>
      </c>
      <c r="I2" s="2" t="s">
        <v>54</v>
      </c>
      <c r="J2" s="2" t="s">
        <v>55</v>
      </c>
      <c r="K2" s="2"/>
      <c r="L2" s="2"/>
      <c r="M2" s="2"/>
      <c r="N2" s="2" t="s">
        <v>54</v>
      </c>
      <c r="O2" s="2" t="s">
        <v>55</v>
      </c>
      <c r="P2" s="2" t="s">
        <v>52</v>
      </c>
      <c r="Q2" s="2" t="s">
        <v>53</v>
      </c>
      <c r="R2" s="2" t="s">
        <v>54</v>
      </c>
      <c r="S2" s="2" t="s">
        <v>55</v>
      </c>
      <c r="T2" s="2" t="s">
        <v>52</v>
      </c>
      <c r="U2" s="2" t="s">
        <v>53</v>
      </c>
      <c r="V2" s="2" t="s">
        <v>54</v>
      </c>
      <c r="W2" s="2" t="s">
        <v>55</v>
      </c>
      <c r="X2" s="2" t="s">
        <v>52</v>
      </c>
      <c r="Y2" s="2" t="s">
        <v>53</v>
      </c>
      <c r="Z2" s="2" t="s">
        <v>54</v>
      </c>
      <c r="AA2" s="2" t="s">
        <v>55</v>
      </c>
      <c r="AB2" s="3" t="s">
        <v>52</v>
      </c>
      <c r="AC2" s="2" t="s">
        <v>53</v>
      </c>
      <c r="AD2" s="2" t="s">
        <v>54</v>
      </c>
      <c r="AE2" s="2" t="s">
        <v>55</v>
      </c>
      <c r="AF2" s="2" t="s">
        <v>52</v>
      </c>
      <c r="AG2" s="2" t="s">
        <v>53</v>
      </c>
      <c r="AH2" s="2" t="s">
        <v>54</v>
      </c>
      <c r="AI2" s="2" t="s">
        <v>55</v>
      </c>
      <c r="AJ2" s="4" t="s">
        <v>56</v>
      </c>
      <c r="AK2" s="2" t="s">
        <v>57</v>
      </c>
      <c r="AL2" s="5"/>
    </row>
    <row r="3" spans="1:39">
      <c r="A3">
        <v>2013</v>
      </c>
      <c r="B3" s="57" t="s">
        <v>60</v>
      </c>
      <c r="C3" t="s">
        <v>61</v>
      </c>
      <c r="D3" t="s">
        <v>62</v>
      </c>
      <c r="E3">
        <v>0</v>
      </c>
      <c r="F3">
        <v>1</v>
      </c>
      <c r="G3" t="s">
        <v>63</v>
      </c>
      <c r="H3" t="s">
        <v>59</v>
      </c>
      <c r="I3">
        <v>1</v>
      </c>
      <c r="J3">
        <v>0</v>
      </c>
      <c r="K3">
        <v>1</v>
      </c>
      <c r="L3">
        <v>0</v>
      </c>
      <c r="M3">
        <v>15</v>
      </c>
      <c r="N3">
        <v>8</v>
      </c>
      <c r="O3">
        <v>7</v>
      </c>
      <c r="T3" t="s">
        <v>66</v>
      </c>
      <c r="U3" t="s">
        <v>58</v>
      </c>
      <c r="V3">
        <v>0</v>
      </c>
      <c r="W3">
        <v>1</v>
      </c>
      <c r="X3" t="s">
        <v>67</v>
      </c>
      <c r="Y3" t="s">
        <v>59</v>
      </c>
      <c r="Z3">
        <v>1</v>
      </c>
      <c r="AA3">
        <v>0</v>
      </c>
      <c r="AF3" t="s">
        <v>66</v>
      </c>
      <c r="AG3" t="s">
        <v>58</v>
      </c>
      <c r="AH3">
        <v>0</v>
      </c>
      <c r="AI3">
        <v>1</v>
      </c>
      <c r="AJ3" t="s">
        <v>68</v>
      </c>
      <c r="AK3">
        <v>100</v>
      </c>
      <c r="AL3" t="s">
        <v>69</v>
      </c>
      <c r="AM3" s="55"/>
    </row>
    <row r="4" spans="1:39">
      <c r="A4">
        <v>2013</v>
      </c>
      <c r="B4" t="s">
        <v>70</v>
      </c>
      <c r="C4" t="s">
        <v>71</v>
      </c>
      <c r="D4" t="s">
        <v>59</v>
      </c>
      <c r="E4">
        <v>1</v>
      </c>
      <c r="F4">
        <v>0</v>
      </c>
      <c r="G4" t="s">
        <v>109</v>
      </c>
      <c r="H4" t="s">
        <v>59</v>
      </c>
      <c r="I4">
        <v>1</v>
      </c>
      <c r="J4">
        <v>0</v>
      </c>
      <c r="K4">
        <v>1</v>
      </c>
      <c r="L4">
        <v>0</v>
      </c>
      <c r="T4" t="s">
        <v>72</v>
      </c>
      <c r="U4" t="s">
        <v>58</v>
      </c>
      <c r="V4">
        <v>0</v>
      </c>
      <c r="W4">
        <v>1</v>
      </c>
      <c r="X4" t="s">
        <v>72</v>
      </c>
      <c r="Y4" t="s">
        <v>58</v>
      </c>
      <c r="Z4">
        <v>0</v>
      </c>
      <c r="AA4">
        <v>1</v>
      </c>
      <c r="AF4" t="s">
        <v>73</v>
      </c>
      <c r="AG4" t="s">
        <v>58</v>
      </c>
      <c r="AH4">
        <v>0</v>
      </c>
      <c r="AI4">
        <v>1</v>
      </c>
      <c r="AJ4" t="s">
        <v>68</v>
      </c>
      <c r="AK4">
        <v>100</v>
      </c>
      <c r="AL4" t="s">
        <v>74</v>
      </c>
    </row>
    <row r="5" spans="1:39">
      <c r="A5">
        <v>2013</v>
      </c>
      <c r="B5" t="s">
        <v>75</v>
      </c>
      <c r="C5" t="s">
        <v>76</v>
      </c>
      <c r="D5" t="s">
        <v>62</v>
      </c>
      <c r="E5">
        <v>0</v>
      </c>
      <c r="F5">
        <v>1</v>
      </c>
      <c r="G5" t="s">
        <v>77</v>
      </c>
      <c r="H5" t="s">
        <v>58</v>
      </c>
      <c r="I5">
        <v>0</v>
      </c>
      <c r="J5">
        <v>1</v>
      </c>
      <c r="K5">
        <v>1</v>
      </c>
      <c r="L5">
        <v>0</v>
      </c>
      <c r="T5" t="s">
        <v>78</v>
      </c>
      <c r="U5" t="s">
        <v>59</v>
      </c>
      <c r="V5">
        <v>1</v>
      </c>
      <c r="W5">
        <v>0</v>
      </c>
      <c r="X5" t="s">
        <v>79</v>
      </c>
      <c r="Y5" t="s">
        <v>58</v>
      </c>
      <c r="Z5">
        <v>0</v>
      </c>
      <c r="AA5">
        <v>1</v>
      </c>
      <c r="AF5" t="s">
        <v>78</v>
      </c>
      <c r="AG5" t="s">
        <v>59</v>
      </c>
      <c r="AH5">
        <v>1</v>
      </c>
      <c r="AI5">
        <v>0</v>
      </c>
      <c r="AJ5" t="s">
        <v>80</v>
      </c>
      <c r="AK5">
        <v>50</v>
      </c>
      <c r="AL5" t="s">
        <v>74</v>
      </c>
    </row>
    <row r="6" spans="1:39">
      <c r="A6">
        <v>2014</v>
      </c>
      <c r="B6" t="s">
        <v>81</v>
      </c>
      <c r="C6" t="s">
        <v>82</v>
      </c>
      <c r="D6" t="s">
        <v>62</v>
      </c>
      <c r="E6">
        <v>0</v>
      </c>
      <c r="F6">
        <v>1</v>
      </c>
      <c r="G6" t="s">
        <v>83</v>
      </c>
      <c r="H6" t="s">
        <v>59</v>
      </c>
      <c r="I6">
        <v>1</v>
      </c>
      <c r="J6">
        <v>0</v>
      </c>
      <c r="K6">
        <v>0</v>
      </c>
      <c r="L6">
        <v>1</v>
      </c>
      <c r="T6" t="s">
        <v>84</v>
      </c>
      <c r="U6" t="s">
        <v>58</v>
      </c>
      <c r="V6">
        <v>0</v>
      </c>
      <c r="W6">
        <v>1</v>
      </c>
      <c r="X6" t="s">
        <v>85</v>
      </c>
      <c r="Y6" t="s">
        <v>59</v>
      </c>
      <c r="Z6">
        <v>1</v>
      </c>
      <c r="AA6">
        <v>0</v>
      </c>
      <c r="AF6" t="s">
        <v>84</v>
      </c>
      <c r="AG6" t="s">
        <v>58</v>
      </c>
      <c r="AH6">
        <v>0</v>
      </c>
      <c r="AI6">
        <v>1</v>
      </c>
      <c r="AJ6" t="s">
        <v>68</v>
      </c>
      <c r="AK6">
        <v>100</v>
      </c>
      <c r="AL6" t="s">
        <v>74</v>
      </c>
    </row>
    <row r="7" spans="1:39">
      <c r="A7">
        <v>2014</v>
      </c>
      <c r="B7" t="s">
        <v>86</v>
      </c>
      <c r="C7" t="s">
        <v>87</v>
      </c>
      <c r="D7" t="s">
        <v>62</v>
      </c>
      <c r="E7">
        <v>0</v>
      </c>
      <c r="F7">
        <v>1</v>
      </c>
      <c r="G7" t="s">
        <v>88</v>
      </c>
      <c r="H7" t="s">
        <v>58</v>
      </c>
      <c r="I7">
        <v>0</v>
      </c>
      <c r="J7">
        <v>1</v>
      </c>
      <c r="K7">
        <v>1</v>
      </c>
      <c r="L7">
        <v>0</v>
      </c>
      <c r="T7" t="s">
        <v>89</v>
      </c>
      <c r="U7" t="s">
        <v>58</v>
      </c>
      <c r="V7">
        <v>0</v>
      </c>
      <c r="W7">
        <v>1</v>
      </c>
      <c r="X7" t="s">
        <v>90</v>
      </c>
      <c r="Y7" t="s">
        <v>58</v>
      </c>
      <c r="Z7">
        <v>0</v>
      </c>
      <c r="AA7">
        <v>1</v>
      </c>
      <c r="AF7" t="s">
        <v>89</v>
      </c>
      <c r="AG7" t="s">
        <v>58</v>
      </c>
      <c r="AH7">
        <v>0</v>
      </c>
      <c r="AI7">
        <v>1</v>
      </c>
      <c r="AJ7" t="s">
        <v>68</v>
      </c>
      <c r="AK7">
        <v>100</v>
      </c>
      <c r="AL7" t="s">
        <v>74</v>
      </c>
    </row>
    <row r="8" spans="1:39">
      <c r="A8">
        <v>2014</v>
      </c>
      <c r="B8" t="s">
        <v>91</v>
      </c>
      <c r="C8" t="s">
        <v>92</v>
      </c>
      <c r="D8" t="s">
        <v>59</v>
      </c>
      <c r="E8">
        <v>1</v>
      </c>
      <c r="F8">
        <v>0</v>
      </c>
      <c r="G8" t="s">
        <v>93</v>
      </c>
      <c r="H8" t="s">
        <v>59</v>
      </c>
      <c r="I8">
        <v>0.5</v>
      </c>
      <c r="J8">
        <v>0</v>
      </c>
      <c r="K8">
        <v>0.5</v>
      </c>
      <c r="L8">
        <v>0</v>
      </c>
      <c r="T8" t="s">
        <v>78</v>
      </c>
      <c r="U8" t="s">
        <v>59</v>
      </c>
      <c r="V8">
        <v>1</v>
      </c>
      <c r="W8">
        <v>0</v>
      </c>
      <c r="X8" t="s">
        <v>95</v>
      </c>
      <c r="Y8" t="s">
        <v>59</v>
      </c>
      <c r="Z8">
        <v>1</v>
      </c>
      <c r="AA8">
        <v>0</v>
      </c>
      <c r="AF8" t="s">
        <v>78</v>
      </c>
      <c r="AG8" t="s">
        <v>59</v>
      </c>
      <c r="AH8">
        <v>1</v>
      </c>
      <c r="AI8">
        <v>0</v>
      </c>
      <c r="AJ8" t="s">
        <v>68</v>
      </c>
      <c r="AK8">
        <v>100</v>
      </c>
      <c r="AL8" t="s">
        <v>74</v>
      </c>
    </row>
    <row r="9" spans="1:39">
      <c r="G9" t="s">
        <v>94</v>
      </c>
      <c r="H9" t="s">
        <v>59</v>
      </c>
      <c r="I9">
        <v>0.5</v>
      </c>
      <c r="J9">
        <v>0</v>
      </c>
      <c r="K9">
        <v>0.5</v>
      </c>
      <c r="L9">
        <v>0</v>
      </c>
    </row>
    <row r="10" spans="1:39">
      <c r="A10">
        <v>2014</v>
      </c>
      <c r="B10" t="s">
        <v>96</v>
      </c>
      <c r="C10" t="s">
        <v>97</v>
      </c>
      <c r="D10" t="s">
        <v>62</v>
      </c>
      <c r="E10">
        <v>0</v>
      </c>
      <c r="F10">
        <v>1</v>
      </c>
      <c r="G10" t="s">
        <v>98</v>
      </c>
      <c r="H10" t="s">
        <v>58</v>
      </c>
      <c r="I10">
        <v>0</v>
      </c>
      <c r="J10">
        <v>1</v>
      </c>
      <c r="K10">
        <v>1</v>
      </c>
      <c r="L10">
        <v>0</v>
      </c>
      <c r="T10" t="s">
        <v>99</v>
      </c>
      <c r="U10" t="s">
        <v>59</v>
      </c>
      <c r="V10">
        <v>1</v>
      </c>
      <c r="W10">
        <v>0</v>
      </c>
      <c r="X10" t="s">
        <v>100</v>
      </c>
      <c r="Y10" t="s">
        <v>59</v>
      </c>
      <c r="Z10">
        <v>1</v>
      </c>
      <c r="AA10">
        <v>0</v>
      </c>
      <c r="AF10" t="s">
        <v>101</v>
      </c>
      <c r="AG10" t="s">
        <v>58</v>
      </c>
      <c r="AH10">
        <v>0</v>
      </c>
      <c r="AI10">
        <v>1</v>
      </c>
      <c r="AJ10" t="s">
        <v>68</v>
      </c>
      <c r="AK10">
        <v>100</v>
      </c>
      <c r="AL10" t="s">
        <v>74</v>
      </c>
    </row>
    <row r="11" spans="1:39">
      <c r="A11">
        <v>2014</v>
      </c>
      <c r="B11" t="s">
        <v>102</v>
      </c>
      <c r="C11" t="s">
        <v>103</v>
      </c>
      <c r="D11" t="s">
        <v>59</v>
      </c>
      <c r="E11">
        <v>1</v>
      </c>
      <c r="F11">
        <v>0</v>
      </c>
      <c r="G11" t="s">
        <v>105</v>
      </c>
      <c r="H11" t="s">
        <v>59</v>
      </c>
      <c r="I11">
        <v>1</v>
      </c>
      <c r="J11">
        <v>0</v>
      </c>
      <c r="K11">
        <v>0</v>
      </c>
      <c r="L11">
        <v>1</v>
      </c>
      <c r="T11" t="s">
        <v>104</v>
      </c>
      <c r="U11" t="s">
        <v>59</v>
      </c>
      <c r="V11">
        <v>1</v>
      </c>
      <c r="W11">
        <v>0</v>
      </c>
      <c r="X11" t="s">
        <v>104</v>
      </c>
      <c r="Y11" t="s">
        <v>59</v>
      </c>
      <c r="Z11">
        <v>1</v>
      </c>
      <c r="AA11">
        <v>0</v>
      </c>
      <c r="AF11" t="s">
        <v>106</v>
      </c>
      <c r="AG11" t="s">
        <v>58</v>
      </c>
      <c r="AH11">
        <v>0</v>
      </c>
      <c r="AI11">
        <v>1</v>
      </c>
      <c r="AJ11" t="s">
        <v>80</v>
      </c>
      <c r="AK11">
        <v>50</v>
      </c>
      <c r="AL11" t="s">
        <v>74</v>
      </c>
    </row>
    <row r="12" spans="1:39">
      <c r="A12">
        <v>2014</v>
      </c>
      <c r="B12" t="s">
        <v>107</v>
      </c>
      <c r="C12" t="s">
        <v>71</v>
      </c>
      <c r="D12" t="s">
        <v>59</v>
      </c>
      <c r="E12">
        <v>1</v>
      </c>
      <c r="F12">
        <v>0</v>
      </c>
      <c r="G12" t="s">
        <v>108</v>
      </c>
      <c r="H12" t="s">
        <v>59</v>
      </c>
      <c r="I12">
        <v>1</v>
      </c>
      <c r="J12">
        <v>0</v>
      </c>
      <c r="K12">
        <v>1</v>
      </c>
      <c r="L12">
        <v>0</v>
      </c>
      <c r="T12" t="s">
        <v>84</v>
      </c>
      <c r="U12" t="s">
        <v>58</v>
      </c>
      <c r="V12">
        <v>0</v>
      </c>
      <c r="W12">
        <v>1</v>
      </c>
      <c r="X12" t="s">
        <v>110</v>
      </c>
      <c r="Y12" t="s">
        <v>58</v>
      </c>
      <c r="Z12">
        <v>0</v>
      </c>
      <c r="AA12">
        <v>1</v>
      </c>
      <c r="AF12" t="s">
        <v>84</v>
      </c>
      <c r="AG12" t="s">
        <v>58</v>
      </c>
      <c r="AH12">
        <v>0</v>
      </c>
      <c r="AI12">
        <v>1</v>
      </c>
      <c r="AJ12" t="s">
        <v>68</v>
      </c>
      <c r="AK12">
        <v>100</v>
      </c>
      <c r="AL12" t="s">
        <v>74</v>
      </c>
    </row>
    <row r="13" spans="1:39">
      <c r="A13">
        <v>2014</v>
      </c>
      <c r="B13" t="s">
        <v>111</v>
      </c>
      <c r="C13" t="s">
        <v>61</v>
      </c>
      <c r="D13" t="s">
        <v>62</v>
      </c>
      <c r="E13">
        <v>0</v>
      </c>
      <c r="F13">
        <v>1</v>
      </c>
      <c r="G13" t="s">
        <v>83</v>
      </c>
      <c r="H13" t="s">
        <v>59</v>
      </c>
      <c r="I13">
        <v>1</v>
      </c>
      <c r="J13">
        <v>0</v>
      </c>
      <c r="K13">
        <v>0</v>
      </c>
      <c r="L13">
        <v>1</v>
      </c>
      <c r="T13" t="s">
        <v>66</v>
      </c>
      <c r="U13" t="s">
        <v>58</v>
      </c>
      <c r="V13">
        <v>0</v>
      </c>
      <c r="W13">
        <v>1</v>
      </c>
      <c r="X13" t="s">
        <v>85</v>
      </c>
      <c r="Y13" t="s">
        <v>59</v>
      </c>
      <c r="Z13">
        <v>1</v>
      </c>
      <c r="AA13">
        <v>0</v>
      </c>
      <c r="AF13" t="s">
        <v>66</v>
      </c>
      <c r="AG13" t="s">
        <v>58</v>
      </c>
      <c r="AH13">
        <v>0</v>
      </c>
      <c r="AI13">
        <v>1</v>
      </c>
      <c r="AJ13" t="s">
        <v>68</v>
      </c>
      <c r="AK13">
        <v>100</v>
      </c>
      <c r="AL13" t="s">
        <v>74</v>
      </c>
    </row>
    <row r="14" spans="1:39">
      <c r="A14">
        <v>2015</v>
      </c>
      <c r="B14" t="s">
        <v>112</v>
      </c>
      <c r="C14" t="s">
        <v>113</v>
      </c>
      <c r="D14" t="s">
        <v>62</v>
      </c>
      <c r="E14">
        <v>0</v>
      </c>
      <c r="F14">
        <v>1</v>
      </c>
      <c r="G14" t="s">
        <v>114</v>
      </c>
      <c r="H14" t="s">
        <v>59</v>
      </c>
      <c r="I14">
        <v>1</v>
      </c>
      <c r="J14">
        <v>0</v>
      </c>
      <c r="K14">
        <v>0</v>
      </c>
      <c r="L14">
        <v>1</v>
      </c>
      <c r="T14" t="s">
        <v>115</v>
      </c>
      <c r="U14" t="s">
        <v>58</v>
      </c>
      <c r="V14">
        <v>0</v>
      </c>
      <c r="W14">
        <v>1</v>
      </c>
      <c r="X14" t="s">
        <v>115</v>
      </c>
      <c r="Y14" t="s">
        <v>58</v>
      </c>
      <c r="Z14">
        <v>0</v>
      </c>
      <c r="AA14">
        <v>1</v>
      </c>
      <c r="AF14" t="s">
        <v>73</v>
      </c>
      <c r="AG14" t="s">
        <v>58</v>
      </c>
      <c r="AH14">
        <v>0</v>
      </c>
      <c r="AI14">
        <v>1</v>
      </c>
      <c r="AJ14" t="s">
        <v>68</v>
      </c>
      <c r="AK14">
        <v>100</v>
      </c>
      <c r="AL14" t="s">
        <v>74</v>
      </c>
    </row>
    <row r="15" spans="1:39">
      <c r="A15">
        <v>2015</v>
      </c>
      <c r="B15" t="s">
        <v>116</v>
      </c>
      <c r="C15" t="s">
        <v>92</v>
      </c>
      <c r="D15" t="s">
        <v>59</v>
      </c>
      <c r="E15">
        <v>1</v>
      </c>
      <c r="F15">
        <v>0</v>
      </c>
      <c r="G15" t="s">
        <v>117</v>
      </c>
      <c r="H15" t="s">
        <v>62</v>
      </c>
      <c r="I15">
        <v>0</v>
      </c>
      <c r="J15">
        <v>1</v>
      </c>
      <c r="K15">
        <v>1</v>
      </c>
      <c r="L15">
        <v>0</v>
      </c>
      <c r="T15" t="s">
        <v>104</v>
      </c>
      <c r="U15" t="s">
        <v>59</v>
      </c>
      <c r="V15">
        <v>1</v>
      </c>
      <c r="W15">
        <v>0</v>
      </c>
      <c r="X15" t="s">
        <v>104</v>
      </c>
      <c r="Y15" t="s">
        <v>59</v>
      </c>
      <c r="Z15">
        <v>1</v>
      </c>
      <c r="AA15">
        <v>0</v>
      </c>
      <c r="AF15" t="s">
        <v>118</v>
      </c>
      <c r="AG15" t="s">
        <v>58</v>
      </c>
      <c r="AH15">
        <v>0</v>
      </c>
      <c r="AI15">
        <v>1</v>
      </c>
      <c r="AJ15" t="s">
        <v>80</v>
      </c>
      <c r="AK15">
        <v>50</v>
      </c>
      <c r="AL15" t="s">
        <v>74</v>
      </c>
    </row>
    <row r="16" spans="1:39">
      <c r="A16">
        <v>2015</v>
      </c>
      <c r="B16" s="57" t="s">
        <v>119</v>
      </c>
      <c r="C16" t="s">
        <v>97</v>
      </c>
      <c r="D16" t="s">
        <v>62</v>
      </c>
      <c r="E16">
        <v>0</v>
      </c>
      <c r="F16">
        <v>1</v>
      </c>
      <c r="G16" t="s">
        <v>120</v>
      </c>
      <c r="H16" t="s">
        <v>59</v>
      </c>
      <c r="I16">
        <v>1</v>
      </c>
      <c r="J16">
        <v>0</v>
      </c>
      <c r="K16">
        <v>1</v>
      </c>
      <c r="L16">
        <v>0</v>
      </c>
      <c r="T16" t="s">
        <v>72</v>
      </c>
      <c r="U16" t="s">
        <v>58</v>
      </c>
      <c r="V16">
        <v>0</v>
      </c>
      <c r="W16">
        <v>1</v>
      </c>
      <c r="X16" t="s">
        <v>72</v>
      </c>
      <c r="Y16" t="s">
        <v>58</v>
      </c>
      <c r="Z16">
        <v>0</v>
      </c>
      <c r="AA16">
        <v>1</v>
      </c>
      <c r="AF16" t="s">
        <v>101</v>
      </c>
      <c r="AG16" t="s">
        <v>58</v>
      </c>
      <c r="AH16">
        <v>0</v>
      </c>
      <c r="AI16">
        <v>1</v>
      </c>
      <c r="AJ16" t="s">
        <v>80</v>
      </c>
      <c r="AK16">
        <v>50</v>
      </c>
      <c r="AL16" t="s">
        <v>74</v>
      </c>
    </row>
    <row r="17" spans="1:38">
      <c r="A17">
        <v>2015</v>
      </c>
      <c r="B17" s="56" t="s">
        <v>121</v>
      </c>
      <c r="C17" t="s">
        <v>71</v>
      </c>
      <c r="D17" t="s">
        <v>59</v>
      </c>
      <c r="E17">
        <v>1</v>
      </c>
      <c r="F17">
        <v>0</v>
      </c>
      <c r="G17" t="s">
        <v>125</v>
      </c>
      <c r="H17" t="s">
        <v>59</v>
      </c>
      <c r="I17">
        <v>1</v>
      </c>
      <c r="J17">
        <v>0</v>
      </c>
      <c r="K17">
        <v>1</v>
      </c>
      <c r="L17">
        <v>0</v>
      </c>
      <c r="T17" t="s">
        <v>89</v>
      </c>
      <c r="U17" t="s">
        <v>58</v>
      </c>
      <c r="V17">
        <v>0</v>
      </c>
      <c r="W17">
        <v>1</v>
      </c>
      <c r="X17" t="s">
        <v>122</v>
      </c>
      <c r="Y17" t="s">
        <v>59</v>
      </c>
      <c r="Z17">
        <v>1</v>
      </c>
      <c r="AA17">
        <v>0</v>
      </c>
      <c r="AF17" t="s">
        <v>89</v>
      </c>
      <c r="AG17" t="s">
        <v>58</v>
      </c>
      <c r="AH17">
        <v>0</v>
      </c>
      <c r="AI17">
        <v>1</v>
      </c>
      <c r="AJ17" t="s">
        <v>68</v>
      </c>
      <c r="AK17">
        <v>100</v>
      </c>
      <c r="AL17" t="s">
        <v>74</v>
      </c>
    </row>
    <row r="18" spans="1:38">
      <c r="A18">
        <v>2015</v>
      </c>
      <c r="B18" s="19" t="s">
        <v>123</v>
      </c>
      <c r="C18" t="s">
        <v>92</v>
      </c>
      <c r="D18" t="s">
        <v>59</v>
      </c>
      <c r="E18">
        <v>1</v>
      </c>
      <c r="F18">
        <v>0</v>
      </c>
      <c r="G18" t="s">
        <v>124</v>
      </c>
      <c r="H18" t="s">
        <v>59</v>
      </c>
      <c r="I18">
        <v>1</v>
      </c>
      <c r="J18">
        <v>0</v>
      </c>
      <c r="K18">
        <v>1</v>
      </c>
      <c r="L18">
        <v>0</v>
      </c>
      <c r="T18" t="s">
        <v>99</v>
      </c>
      <c r="U18" t="s">
        <v>59</v>
      </c>
      <c r="V18">
        <v>1</v>
      </c>
      <c r="W18">
        <v>0</v>
      </c>
      <c r="X18" t="s">
        <v>72</v>
      </c>
      <c r="Y18" t="s">
        <v>58</v>
      </c>
      <c r="Z18">
        <v>0</v>
      </c>
      <c r="AA18">
        <v>1</v>
      </c>
      <c r="AF18" t="s">
        <v>118</v>
      </c>
      <c r="AG18" t="s">
        <v>58</v>
      </c>
      <c r="AH18">
        <v>0</v>
      </c>
      <c r="AI18">
        <v>1</v>
      </c>
      <c r="AJ18" t="s">
        <v>68</v>
      </c>
      <c r="AK18">
        <v>100</v>
      </c>
      <c r="AL18" t="s">
        <v>74</v>
      </c>
    </row>
    <row r="19" spans="1:38">
      <c r="A19">
        <v>2015</v>
      </c>
      <c r="B19" s="58" t="s">
        <v>126</v>
      </c>
      <c r="C19" t="s">
        <v>103</v>
      </c>
      <c r="D19" t="s">
        <v>59</v>
      </c>
      <c r="E19">
        <v>1</v>
      </c>
      <c r="F19">
        <v>0</v>
      </c>
      <c r="G19" t="s">
        <v>127</v>
      </c>
      <c r="H19" t="s">
        <v>59</v>
      </c>
      <c r="I19">
        <v>1</v>
      </c>
      <c r="J19">
        <v>0</v>
      </c>
      <c r="K19">
        <v>0</v>
      </c>
      <c r="L19">
        <v>1</v>
      </c>
      <c r="T19" t="s">
        <v>84</v>
      </c>
      <c r="U19" t="s">
        <v>58</v>
      </c>
      <c r="V19">
        <v>0</v>
      </c>
      <c r="W19">
        <v>1</v>
      </c>
      <c r="X19" t="s">
        <v>110</v>
      </c>
      <c r="Y19" t="s">
        <v>58</v>
      </c>
      <c r="Z19">
        <v>0</v>
      </c>
      <c r="AA19">
        <v>1</v>
      </c>
      <c r="AF19" t="s">
        <v>84</v>
      </c>
      <c r="AG19" t="s">
        <v>58</v>
      </c>
      <c r="AH19">
        <v>0</v>
      </c>
      <c r="AI19">
        <v>1</v>
      </c>
      <c r="AJ19" t="s">
        <v>68</v>
      </c>
      <c r="AK19">
        <v>100</v>
      </c>
      <c r="AL19" t="s">
        <v>74</v>
      </c>
    </row>
    <row r="20" spans="1:38">
      <c r="A20">
        <v>2016</v>
      </c>
      <c r="B20" s="20" t="s">
        <v>128</v>
      </c>
      <c r="C20" t="s">
        <v>113</v>
      </c>
      <c r="D20" t="s">
        <v>62</v>
      </c>
      <c r="E20">
        <v>0</v>
      </c>
      <c r="F20">
        <v>1</v>
      </c>
      <c r="G20" t="s">
        <v>129</v>
      </c>
      <c r="H20" t="s">
        <v>59</v>
      </c>
      <c r="I20">
        <v>1</v>
      </c>
      <c r="J20">
        <v>0</v>
      </c>
      <c r="K20">
        <v>0</v>
      </c>
      <c r="L20">
        <v>1</v>
      </c>
      <c r="T20" t="s">
        <v>130</v>
      </c>
      <c r="U20" t="s">
        <v>58</v>
      </c>
      <c r="V20">
        <v>0</v>
      </c>
      <c r="W20">
        <v>1</v>
      </c>
      <c r="X20" t="s">
        <v>131</v>
      </c>
      <c r="Y20" t="s">
        <v>59</v>
      </c>
      <c r="Z20">
        <v>1</v>
      </c>
      <c r="AA20">
        <v>0</v>
      </c>
      <c r="AF20" t="s">
        <v>130</v>
      </c>
      <c r="AG20" t="s">
        <v>58</v>
      </c>
      <c r="AH20">
        <v>0</v>
      </c>
      <c r="AI20">
        <v>1</v>
      </c>
      <c r="AJ20" t="s">
        <v>68</v>
      </c>
      <c r="AK20">
        <v>100</v>
      </c>
      <c r="AL20" t="s">
        <v>74</v>
      </c>
    </row>
    <row r="21" spans="1:38">
      <c r="A21">
        <v>2016</v>
      </c>
      <c r="B21" s="21" t="s">
        <v>132</v>
      </c>
      <c r="C21" t="s">
        <v>133</v>
      </c>
      <c r="D21" t="s">
        <v>59</v>
      </c>
      <c r="E21">
        <v>1</v>
      </c>
      <c r="F21">
        <v>0</v>
      </c>
      <c r="G21" t="s">
        <v>134</v>
      </c>
      <c r="H21" t="s">
        <v>62</v>
      </c>
      <c r="I21">
        <v>0</v>
      </c>
      <c r="J21">
        <v>1</v>
      </c>
      <c r="K21">
        <v>1</v>
      </c>
      <c r="L21">
        <v>0</v>
      </c>
      <c r="T21" t="s">
        <v>66</v>
      </c>
      <c r="U21" t="s">
        <v>58</v>
      </c>
      <c r="V21">
        <v>0</v>
      </c>
      <c r="W21">
        <v>1</v>
      </c>
      <c r="X21" t="s">
        <v>67</v>
      </c>
      <c r="Y21" t="s">
        <v>59</v>
      </c>
      <c r="Z21">
        <v>1</v>
      </c>
      <c r="AA21">
        <v>0</v>
      </c>
      <c r="AF21" t="s">
        <v>66</v>
      </c>
      <c r="AG21" t="s">
        <v>58</v>
      </c>
      <c r="AH21">
        <v>0</v>
      </c>
      <c r="AI21">
        <v>1</v>
      </c>
      <c r="AJ21" t="s">
        <v>80</v>
      </c>
      <c r="AK21">
        <v>50</v>
      </c>
      <c r="AL21" t="s">
        <v>74</v>
      </c>
    </row>
    <row r="22" spans="1:38">
      <c r="A22">
        <v>2016</v>
      </c>
      <c r="B22" t="s">
        <v>135</v>
      </c>
      <c r="C22" t="s">
        <v>82</v>
      </c>
      <c r="D22" t="s">
        <v>62</v>
      </c>
      <c r="E22">
        <v>0</v>
      </c>
      <c r="F22">
        <v>1</v>
      </c>
      <c r="G22" t="s">
        <v>136</v>
      </c>
      <c r="H22" t="s">
        <v>59</v>
      </c>
      <c r="I22">
        <v>1</v>
      </c>
      <c r="J22">
        <v>0</v>
      </c>
      <c r="K22">
        <v>0</v>
      </c>
      <c r="L22">
        <v>1</v>
      </c>
      <c r="T22" t="s">
        <v>137</v>
      </c>
      <c r="U22" t="s">
        <v>58</v>
      </c>
      <c r="V22">
        <v>0</v>
      </c>
      <c r="W22">
        <v>1</v>
      </c>
      <c r="X22" t="s">
        <v>85</v>
      </c>
      <c r="Y22" t="s">
        <v>59</v>
      </c>
      <c r="Z22">
        <v>1</v>
      </c>
      <c r="AA22">
        <v>0</v>
      </c>
      <c r="AF22" t="s">
        <v>137</v>
      </c>
      <c r="AG22" t="s">
        <v>58</v>
      </c>
      <c r="AH22">
        <v>0</v>
      </c>
      <c r="AI22">
        <v>1</v>
      </c>
    </row>
    <row r="23" spans="1:38">
      <c r="A23">
        <v>2016</v>
      </c>
      <c r="B23" t="s">
        <v>138</v>
      </c>
      <c r="C23" t="s">
        <v>76</v>
      </c>
      <c r="D23" t="s">
        <v>62</v>
      </c>
      <c r="E23">
        <v>0</v>
      </c>
      <c r="F23">
        <v>1</v>
      </c>
      <c r="G23" t="s">
        <v>139</v>
      </c>
      <c r="H23" t="s">
        <v>62</v>
      </c>
      <c r="I23">
        <v>0</v>
      </c>
      <c r="J23">
        <v>1</v>
      </c>
      <c r="K23">
        <v>1</v>
      </c>
      <c r="L23">
        <v>0</v>
      </c>
      <c r="T23" t="s">
        <v>140</v>
      </c>
      <c r="U23" t="s">
        <v>58</v>
      </c>
      <c r="V23">
        <v>0</v>
      </c>
      <c r="W23">
        <v>1</v>
      </c>
      <c r="X23" t="s">
        <v>141</v>
      </c>
      <c r="Y23" t="s">
        <v>59</v>
      </c>
      <c r="Z23">
        <v>1</v>
      </c>
      <c r="AA23">
        <v>0</v>
      </c>
      <c r="AF23" t="s">
        <v>140</v>
      </c>
      <c r="AG23" t="s">
        <v>58</v>
      </c>
      <c r="AH23">
        <v>0</v>
      </c>
      <c r="AI23">
        <v>1</v>
      </c>
      <c r="AJ23" t="s">
        <v>68</v>
      </c>
      <c r="AK23">
        <v>100</v>
      </c>
      <c r="AL23" t="s">
        <v>74</v>
      </c>
    </row>
    <row r="24" spans="1:38">
      <c r="A24">
        <v>2016</v>
      </c>
      <c r="B24" s="21" t="s">
        <v>142</v>
      </c>
      <c r="C24" t="s">
        <v>133</v>
      </c>
      <c r="D24" t="s">
        <v>59</v>
      </c>
      <c r="E24">
        <v>1</v>
      </c>
      <c r="F24">
        <v>0</v>
      </c>
      <c r="G24" t="s">
        <v>143</v>
      </c>
      <c r="H24" t="s">
        <v>62</v>
      </c>
      <c r="I24">
        <v>0</v>
      </c>
      <c r="J24">
        <v>1</v>
      </c>
      <c r="K24">
        <v>1</v>
      </c>
      <c r="L24">
        <v>0</v>
      </c>
      <c r="T24" t="s">
        <v>66</v>
      </c>
      <c r="U24" t="s">
        <v>58</v>
      </c>
      <c r="V24">
        <v>0</v>
      </c>
      <c r="W24">
        <v>1</v>
      </c>
      <c r="X24" t="s">
        <v>67</v>
      </c>
      <c r="Y24" t="s">
        <v>59</v>
      </c>
      <c r="Z24">
        <v>1</v>
      </c>
      <c r="AA24">
        <v>0</v>
      </c>
      <c r="AF24" t="s">
        <v>66</v>
      </c>
      <c r="AG24" t="s">
        <v>58</v>
      </c>
      <c r="AH24">
        <v>0</v>
      </c>
      <c r="AI24">
        <v>1</v>
      </c>
      <c r="AJ24" t="s">
        <v>68</v>
      </c>
      <c r="AK24">
        <v>100</v>
      </c>
      <c r="AL24" t="s">
        <v>74</v>
      </c>
    </row>
    <row r="25" spans="1:38">
      <c r="A25">
        <v>2016</v>
      </c>
      <c r="B25" s="20" t="s">
        <v>144</v>
      </c>
      <c r="C25" t="s">
        <v>113</v>
      </c>
      <c r="D25" t="s">
        <v>62</v>
      </c>
      <c r="E25">
        <v>0</v>
      </c>
      <c r="F25">
        <v>1</v>
      </c>
      <c r="G25" t="s">
        <v>145</v>
      </c>
      <c r="H25" t="s">
        <v>59</v>
      </c>
      <c r="I25">
        <v>1</v>
      </c>
      <c r="J25">
        <v>0</v>
      </c>
      <c r="K25">
        <v>0</v>
      </c>
      <c r="L25">
        <v>1</v>
      </c>
      <c r="T25" t="s">
        <v>130</v>
      </c>
      <c r="U25" t="s">
        <v>58</v>
      </c>
      <c r="V25">
        <v>0</v>
      </c>
      <c r="W25">
        <v>1</v>
      </c>
      <c r="X25" t="s">
        <v>131</v>
      </c>
      <c r="Y25" t="s">
        <v>59</v>
      </c>
      <c r="Z25">
        <v>1</v>
      </c>
      <c r="AA25">
        <v>0</v>
      </c>
      <c r="AF25" t="s">
        <v>130</v>
      </c>
      <c r="AG25" t="s">
        <v>58</v>
      </c>
      <c r="AH25">
        <v>0</v>
      </c>
      <c r="AI25">
        <v>1</v>
      </c>
      <c r="AJ25" t="s">
        <v>68</v>
      </c>
      <c r="AK25">
        <v>100</v>
      </c>
      <c r="AL25" t="s">
        <v>74</v>
      </c>
    </row>
    <row r="26" spans="1:38">
      <c r="A26">
        <v>2017</v>
      </c>
      <c r="B26" t="s">
        <v>146</v>
      </c>
      <c r="C26" t="s">
        <v>92</v>
      </c>
      <c r="D26" t="s">
        <v>59</v>
      </c>
      <c r="E26">
        <v>1</v>
      </c>
      <c r="F26">
        <v>0</v>
      </c>
      <c r="G26" t="s">
        <v>147</v>
      </c>
      <c r="H26" t="s">
        <v>62</v>
      </c>
      <c r="I26">
        <v>0</v>
      </c>
      <c r="J26">
        <v>1</v>
      </c>
      <c r="K26">
        <v>1</v>
      </c>
      <c r="L26">
        <v>0</v>
      </c>
      <c r="T26" t="s">
        <v>104</v>
      </c>
      <c r="U26" t="s">
        <v>59</v>
      </c>
      <c r="V26">
        <v>1</v>
      </c>
      <c r="W26">
        <v>0</v>
      </c>
      <c r="X26" t="s">
        <v>104</v>
      </c>
      <c r="Y26" t="s">
        <v>59</v>
      </c>
      <c r="Z26">
        <v>1</v>
      </c>
      <c r="AA26">
        <v>0</v>
      </c>
      <c r="AF26" t="s">
        <v>118</v>
      </c>
      <c r="AG26" t="s">
        <v>58</v>
      </c>
      <c r="AH26">
        <v>0</v>
      </c>
      <c r="AI26">
        <v>1</v>
      </c>
      <c r="AJ26" t="s">
        <v>68</v>
      </c>
      <c r="AK26">
        <v>100</v>
      </c>
      <c r="AL26" t="s">
        <v>74</v>
      </c>
    </row>
    <row r="27" spans="1:38">
      <c r="A27">
        <v>2017</v>
      </c>
      <c r="B27" t="s">
        <v>148</v>
      </c>
      <c r="C27" t="s">
        <v>149</v>
      </c>
      <c r="D27" t="s">
        <v>62</v>
      </c>
      <c r="E27">
        <v>0</v>
      </c>
      <c r="F27">
        <v>1</v>
      </c>
      <c r="G27" t="s">
        <v>150</v>
      </c>
      <c r="H27" t="s">
        <v>59</v>
      </c>
      <c r="I27">
        <v>1</v>
      </c>
      <c r="J27">
        <v>0</v>
      </c>
      <c r="K27">
        <v>1</v>
      </c>
      <c r="L27">
        <v>0</v>
      </c>
      <c r="T27" t="s">
        <v>140</v>
      </c>
      <c r="U27" t="s">
        <v>58</v>
      </c>
      <c r="V27">
        <v>0</v>
      </c>
      <c r="W27">
        <v>1</v>
      </c>
      <c r="X27" t="s">
        <v>141</v>
      </c>
      <c r="Y27" t="s">
        <v>59</v>
      </c>
      <c r="Z27">
        <v>1</v>
      </c>
      <c r="AA27">
        <v>0</v>
      </c>
      <c r="AF27" t="s">
        <v>140</v>
      </c>
      <c r="AG27" t="s">
        <v>58</v>
      </c>
      <c r="AH27">
        <v>0</v>
      </c>
      <c r="AI27">
        <v>1</v>
      </c>
      <c r="AJ27" t="s">
        <v>68</v>
      </c>
      <c r="AK27">
        <v>100</v>
      </c>
      <c r="AL27" t="s">
        <v>74</v>
      </c>
    </row>
    <row r="28" spans="1:38">
      <c r="A28">
        <v>2017</v>
      </c>
      <c r="B28" t="s">
        <v>151</v>
      </c>
      <c r="C28" t="s">
        <v>152</v>
      </c>
      <c r="D28" t="s">
        <v>59</v>
      </c>
      <c r="E28">
        <v>1</v>
      </c>
      <c r="F28">
        <v>0</v>
      </c>
      <c r="G28" t="s">
        <v>83</v>
      </c>
      <c r="H28" t="s">
        <v>59</v>
      </c>
      <c r="I28">
        <v>1</v>
      </c>
      <c r="J28">
        <v>0</v>
      </c>
      <c r="K28">
        <v>0</v>
      </c>
      <c r="L28">
        <v>1</v>
      </c>
      <c r="T28" t="s">
        <v>153</v>
      </c>
      <c r="U28" t="s">
        <v>59</v>
      </c>
      <c r="V28">
        <v>1</v>
      </c>
      <c r="W28">
        <v>0</v>
      </c>
      <c r="X28" t="s">
        <v>79</v>
      </c>
      <c r="Y28" t="s">
        <v>58</v>
      </c>
      <c r="Z28">
        <v>0</v>
      </c>
      <c r="AA28">
        <v>1</v>
      </c>
      <c r="AF28" t="s">
        <v>153</v>
      </c>
      <c r="AG28" t="s">
        <v>59</v>
      </c>
      <c r="AH28">
        <v>1</v>
      </c>
      <c r="AI28">
        <v>0</v>
      </c>
      <c r="AJ28" t="s">
        <v>80</v>
      </c>
      <c r="AK28">
        <v>50</v>
      </c>
      <c r="AL28" t="s">
        <v>74</v>
      </c>
    </row>
    <row r="29" spans="1:38">
      <c r="A29">
        <v>2017</v>
      </c>
      <c r="B29" t="s">
        <v>154</v>
      </c>
      <c r="C29" t="s">
        <v>155</v>
      </c>
      <c r="D29" t="s">
        <v>59</v>
      </c>
      <c r="E29">
        <v>1</v>
      </c>
      <c r="F29">
        <v>0</v>
      </c>
      <c r="G29" t="s">
        <v>83</v>
      </c>
      <c r="H29" t="s">
        <v>59</v>
      </c>
      <c r="I29">
        <v>1</v>
      </c>
      <c r="J29">
        <v>0</v>
      </c>
      <c r="K29">
        <v>0</v>
      </c>
      <c r="L29">
        <v>1</v>
      </c>
      <c r="T29" t="s">
        <v>140</v>
      </c>
      <c r="U29" t="s">
        <v>58</v>
      </c>
      <c r="V29">
        <v>0</v>
      </c>
      <c r="W29">
        <v>1</v>
      </c>
      <c r="X29" t="s">
        <v>110</v>
      </c>
      <c r="Y29" t="s">
        <v>58</v>
      </c>
      <c r="Z29">
        <v>0</v>
      </c>
      <c r="AA29">
        <v>1</v>
      </c>
      <c r="AF29" t="s">
        <v>140</v>
      </c>
      <c r="AG29" t="s">
        <v>58</v>
      </c>
      <c r="AH29">
        <v>0</v>
      </c>
      <c r="AI29">
        <v>1</v>
      </c>
      <c r="AJ29" t="s">
        <v>68</v>
      </c>
      <c r="AK29">
        <v>100</v>
      </c>
      <c r="AL29" t="s">
        <v>74</v>
      </c>
    </row>
    <row r="30" spans="1:38">
      <c r="A30">
        <v>2017</v>
      </c>
      <c r="B30" t="s">
        <v>170</v>
      </c>
      <c r="C30" t="s">
        <v>92</v>
      </c>
      <c r="D30" t="s">
        <v>59</v>
      </c>
      <c r="E30">
        <v>1</v>
      </c>
      <c r="F30">
        <v>0</v>
      </c>
      <c r="G30" t="s">
        <v>171</v>
      </c>
      <c r="H30" t="s">
        <v>59</v>
      </c>
      <c r="I30">
        <v>1</v>
      </c>
      <c r="J30">
        <v>0</v>
      </c>
      <c r="K30">
        <v>0</v>
      </c>
      <c r="L30">
        <v>1</v>
      </c>
      <c r="T30" t="s">
        <v>172</v>
      </c>
      <c r="U30" t="s">
        <v>59</v>
      </c>
      <c r="V30">
        <v>1</v>
      </c>
      <c r="W30">
        <v>0</v>
      </c>
      <c r="X30" t="s">
        <v>173</v>
      </c>
      <c r="Y30" t="s">
        <v>59</v>
      </c>
      <c r="Z30">
        <v>1</v>
      </c>
      <c r="AA30">
        <v>0</v>
      </c>
      <c r="AF30" t="s">
        <v>73</v>
      </c>
      <c r="AG30" t="s">
        <v>58</v>
      </c>
      <c r="AH30">
        <v>0</v>
      </c>
      <c r="AI30">
        <v>1</v>
      </c>
      <c r="AJ30" t="s">
        <v>68</v>
      </c>
      <c r="AK30">
        <v>100</v>
      </c>
      <c r="AL30" t="s">
        <v>74</v>
      </c>
    </row>
    <row r="31" spans="1:38">
      <c r="A31">
        <v>2017</v>
      </c>
      <c r="B31" t="s">
        <v>174</v>
      </c>
      <c r="C31" t="s">
        <v>61</v>
      </c>
      <c r="D31" t="s">
        <v>62</v>
      </c>
      <c r="E31">
        <v>0</v>
      </c>
      <c r="F31">
        <v>1</v>
      </c>
      <c r="G31" t="s">
        <v>83</v>
      </c>
      <c r="H31" t="s">
        <v>59</v>
      </c>
      <c r="I31">
        <v>1</v>
      </c>
      <c r="J31">
        <v>0</v>
      </c>
      <c r="K31">
        <v>0</v>
      </c>
      <c r="L31">
        <v>1</v>
      </c>
      <c r="T31" t="s">
        <v>66</v>
      </c>
      <c r="U31" t="s">
        <v>58</v>
      </c>
      <c r="V31">
        <v>0</v>
      </c>
      <c r="W31">
        <v>1</v>
      </c>
      <c r="X31" t="s">
        <v>175</v>
      </c>
      <c r="Y31" t="s">
        <v>59</v>
      </c>
      <c r="Z31">
        <v>1</v>
      </c>
      <c r="AA31">
        <v>0</v>
      </c>
      <c r="AF31" t="s">
        <v>66</v>
      </c>
      <c r="AG31" t="s">
        <v>58</v>
      </c>
      <c r="AH31">
        <v>0</v>
      </c>
      <c r="AI31">
        <v>1</v>
      </c>
      <c r="AJ31" t="s">
        <v>68</v>
      </c>
      <c r="AK31">
        <v>100</v>
      </c>
      <c r="AL31" t="s">
        <v>74</v>
      </c>
    </row>
    <row r="32" spans="1:38">
      <c r="A32">
        <v>2018</v>
      </c>
      <c r="B32" t="s">
        <v>176</v>
      </c>
      <c r="C32" t="s">
        <v>113</v>
      </c>
      <c r="D32" t="s">
        <v>62</v>
      </c>
      <c r="E32">
        <v>0</v>
      </c>
      <c r="F32">
        <v>1</v>
      </c>
      <c r="G32" t="s">
        <v>177</v>
      </c>
      <c r="H32" t="s">
        <v>59</v>
      </c>
      <c r="I32">
        <v>1</v>
      </c>
      <c r="J32">
        <v>0</v>
      </c>
      <c r="K32">
        <v>0</v>
      </c>
      <c r="L32">
        <v>1</v>
      </c>
      <c r="T32" t="s">
        <v>178</v>
      </c>
      <c r="U32" t="s">
        <v>58</v>
      </c>
      <c r="V32">
        <v>0</v>
      </c>
      <c r="W32">
        <v>1</v>
      </c>
      <c r="X32" t="s">
        <v>67</v>
      </c>
      <c r="Y32" t="s">
        <v>59</v>
      </c>
      <c r="Z32">
        <v>1</v>
      </c>
      <c r="AA32">
        <v>0</v>
      </c>
      <c r="AF32" t="s">
        <v>178</v>
      </c>
      <c r="AG32" t="s">
        <v>58</v>
      </c>
      <c r="AH32">
        <v>0</v>
      </c>
      <c r="AI32">
        <v>1</v>
      </c>
      <c r="AJ32" t="s">
        <v>68</v>
      </c>
      <c r="AK32">
        <v>100</v>
      </c>
      <c r="AL32" t="s">
        <v>74</v>
      </c>
    </row>
    <row r="33" spans="1:38">
      <c r="A33">
        <v>2018</v>
      </c>
      <c r="B33" t="s">
        <v>179</v>
      </c>
      <c r="C33" t="s">
        <v>82</v>
      </c>
      <c r="D33" t="s">
        <v>62</v>
      </c>
      <c r="E33">
        <v>0</v>
      </c>
      <c r="F33">
        <v>1</v>
      </c>
      <c r="G33" t="s">
        <v>180</v>
      </c>
      <c r="H33" t="s">
        <v>59</v>
      </c>
      <c r="I33">
        <v>1</v>
      </c>
      <c r="J33">
        <v>0</v>
      </c>
      <c r="K33">
        <v>1</v>
      </c>
      <c r="L33">
        <v>0</v>
      </c>
      <c r="T33" t="s">
        <v>137</v>
      </c>
      <c r="U33" t="s">
        <v>58</v>
      </c>
      <c r="V33">
        <v>0</v>
      </c>
      <c r="W33">
        <v>1</v>
      </c>
      <c r="X33" t="s">
        <v>181</v>
      </c>
      <c r="Y33" t="s">
        <v>59</v>
      </c>
      <c r="Z33">
        <v>1</v>
      </c>
      <c r="AA33">
        <v>0</v>
      </c>
      <c r="AF33" t="s">
        <v>137</v>
      </c>
      <c r="AG33" t="s">
        <v>58</v>
      </c>
      <c r="AH33">
        <v>0</v>
      </c>
      <c r="AI33">
        <v>1</v>
      </c>
      <c r="AJ33" t="s">
        <v>80</v>
      </c>
      <c r="AK33">
        <v>50</v>
      </c>
      <c r="AL33" t="s">
        <v>74</v>
      </c>
    </row>
    <row r="34" spans="1:38" ht="45">
      <c r="A34">
        <v>2018</v>
      </c>
      <c r="B34" t="s">
        <v>182</v>
      </c>
      <c r="C34" t="s">
        <v>155</v>
      </c>
      <c r="D34" t="s">
        <v>59</v>
      </c>
      <c r="E34">
        <v>1</v>
      </c>
      <c r="F34">
        <v>0</v>
      </c>
      <c r="G34" s="83" t="s">
        <v>183</v>
      </c>
      <c r="H34" t="s">
        <v>59</v>
      </c>
      <c r="I34">
        <v>1</v>
      </c>
      <c r="J34">
        <v>0</v>
      </c>
      <c r="K34">
        <v>1</v>
      </c>
      <c r="L34">
        <v>0</v>
      </c>
      <c r="T34" t="s">
        <v>184</v>
      </c>
      <c r="U34" t="s">
        <v>59</v>
      </c>
      <c r="V34">
        <v>1</v>
      </c>
      <c r="W34">
        <v>0</v>
      </c>
      <c r="X34" t="s">
        <v>185</v>
      </c>
      <c r="Y34" t="s">
        <v>59</v>
      </c>
      <c r="Z34">
        <v>1</v>
      </c>
      <c r="AA34">
        <v>0</v>
      </c>
      <c r="AF34" t="s">
        <v>184</v>
      </c>
      <c r="AG34" t="s">
        <v>59</v>
      </c>
      <c r="AH34">
        <v>1</v>
      </c>
      <c r="AI34">
        <v>0</v>
      </c>
      <c r="AJ34" t="s">
        <v>68</v>
      </c>
      <c r="AK34">
        <v>100</v>
      </c>
      <c r="AL34" t="s">
        <v>74</v>
      </c>
    </row>
    <row r="35" spans="1:38">
      <c r="A35">
        <v>2018</v>
      </c>
      <c r="B35" t="s">
        <v>186</v>
      </c>
      <c r="C35" t="s">
        <v>187</v>
      </c>
      <c r="D35" t="s">
        <v>62</v>
      </c>
      <c r="E35">
        <v>0</v>
      </c>
      <c r="F35">
        <v>1</v>
      </c>
      <c r="G35" t="s">
        <v>188</v>
      </c>
      <c r="H35" t="s">
        <v>59</v>
      </c>
      <c r="I35">
        <v>1</v>
      </c>
      <c r="J35">
        <v>0</v>
      </c>
      <c r="K35">
        <v>1</v>
      </c>
      <c r="L35">
        <v>0</v>
      </c>
      <c r="T35" t="s">
        <v>189</v>
      </c>
      <c r="U35" t="s">
        <v>58</v>
      </c>
      <c r="V35">
        <v>0</v>
      </c>
      <c r="W35">
        <v>1</v>
      </c>
      <c r="X35" t="s">
        <v>110</v>
      </c>
      <c r="Y35" t="s">
        <v>58</v>
      </c>
      <c r="Z35">
        <v>0</v>
      </c>
      <c r="AA35">
        <v>1</v>
      </c>
      <c r="AF35" t="s">
        <v>189</v>
      </c>
      <c r="AG35" t="s">
        <v>58</v>
      </c>
      <c r="AH35">
        <v>0</v>
      </c>
      <c r="AI35">
        <v>1</v>
      </c>
      <c r="AJ35" t="s">
        <v>80</v>
      </c>
      <c r="AK35">
        <v>50</v>
      </c>
      <c r="AL35" t="s">
        <v>74</v>
      </c>
    </row>
    <row r="36" spans="1:38">
      <c r="A36">
        <v>2018</v>
      </c>
      <c r="B36" t="s">
        <v>190</v>
      </c>
      <c r="C36" t="s">
        <v>149</v>
      </c>
      <c r="D36" t="s">
        <v>62</v>
      </c>
      <c r="E36">
        <v>0</v>
      </c>
      <c r="F36">
        <v>1</v>
      </c>
      <c r="G36" t="s">
        <v>147</v>
      </c>
      <c r="H36" t="s">
        <v>58</v>
      </c>
      <c r="I36">
        <v>0</v>
      </c>
      <c r="J36">
        <v>1</v>
      </c>
      <c r="K36">
        <v>1</v>
      </c>
      <c r="L36">
        <v>0</v>
      </c>
      <c r="T36" t="s">
        <v>189</v>
      </c>
      <c r="U36" t="s">
        <v>58</v>
      </c>
      <c r="V36">
        <v>0</v>
      </c>
      <c r="W36">
        <v>1</v>
      </c>
      <c r="X36" t="s">
        <v>185</v>
      </c>
      <c r="Y36" t="s">
        <v>59</v>
      </c>
      <c r="Z36">
        <v>0</v>
      </c>
      <c r="AA36">
        <v>1</v>
      </c>
      <c r="AF36" t="s">
        <v>189</v>
      </c>
      <c r="AG36" t="s">
        <v>58</v>
      </c>
      <c r="AH36">
        <v>0</v>
      </c>
      <c r="AI36">
        <v>1</v>
      </c>
      <c r="AJ36" t="s">
        <v>68</v>
      </c>
      <c r="AK36">
        <v>100</v>
      </c>
      <c r="AL36" t="s">
        <v>74</v>
      </c>
    </row>
    <row r="37" spans="1:38" ht="45">
      <c r="A37">
        <v>2018</v>
      </c>
      <c r="B37" t="s">
        <v>191</v>
      </c>
      <c r="C37" t="s">
        <v>192</v>
      </c>
      <c r="D37" t="s">
        <v>62</v>
      </c>
      <c r="E37">
        <v>0</v>
      </c>
      <c r="F37">
        <v>1</v>
      </c>
      <c r="G37" s="83" t="s">
        <v>193</v>
      </c>
      <c r="H37" t="s">
        <v>59</v>
      </c>
      <c r="I37">
        <v>1</v>
      </c>
      <c r="J37">
        <v>1</v>
      </c>
      <c r="K37">
        <v>1</v>
      </c>
      <c r="L37">
        <v>1</v>
      </c>
      <c r="T37" t="s">
        <v>84</v>
      </c>
      <c r="U37" t="s">
        <v>58</v>
      </c>
      <c r="V37">
        <v>0</v>
      </c>
      <c r="W37">
        <v>1</v>
      </c>
      <c r="X37" t="s">
        <v>110</v>
      </c>
      <c r="Y37" t="s">
        <v>58</v>
      </c>
      <c r="Z37">
        <v>0</v>
      </c>
      <c r="AA37">
        <v>1</v>
      </c>
      <c r="AF37" t="s">
        <v>84</v>
      </c>
      <c r="AG37" t="s">
        <v>58</v>
      </c>
      <c r="AH37">
        <v>0</v>
      </c>
      <c r="AI37">
        <v>1</v>
      </c>
      <c r="AJ37" t="s">
        <v>68</v>
      </c>
      <c r="AK37">
        <v>100</v>
      </c>
      <c r="AL37" t="s">
        <v>74</v>
      </c>
    </row>
    <row r="38" spans="1:38">
      <c r="A38">
        <v>2019</v>
      </c>
      <c r="B38" t="s">
        <v>194</v>
      </c>
      <c r="C38" t="s">
        <v>155</v>
      </c>
      <c r="D38" t="s">
        <v>59</v>
      </c>
      <c r="E38">
        <v>1</v>
      </c>
      <c r="F38">
        <v>0</v>
      </c>
      <c r="G38" t="s">
        <v>195</v>
      </c>
      <c r="H38" t="s">
        <v>59</v>
      </c>
      <c r="I38">
        <v>1</v>
      </c>
      <c r="J38">
        <v>0</v>
      </c>
      <c r="K38">
        <v>1</v>
      </c>
      <c r="L38">
        <v>0</v>
      </c>
      <c r="T38" t="s">
        <v>140</v>
      </c>
      <c r="U38" t="s">
        <v>58</v>
      </c>
      <c r="V38">
        <v>0</v>
      </c>
      <c r="W38">
        <v>1</v>
      </c>
      <c r="X38" t="s">
        <v>110</v>
      </c>
      <c r="Y38" t="s">
        <v>58</v>
      </c>
      <c r="Z38">
        <v>0</v>
      </c>
      <c r="AA38">
        <v>1</v>
      </c>
      <c r="AF38" t="s">
        <v>140</v>
      </c>
      <c r="AG38" t="s">
        <v>58</v>
      </c>
      <c r="AH38">
        <v>0</v>
      </c>
      <c r="AI38">
        <v>1</v>
      </c>
      <c r="AJ38" t="s">
        <v>80</v>
      </c>
      <c r="AK38">
        <v>50</v>
      </c>
      <c r="AL38" t="s">
        <v>74</v>
      </c>
    </row>
    <row r="39" spans="1:38">
      <c r="A39">
        <v>2019</v>
      </c>
      <c r="B39" t="s">
        <v>196</v>
      </c>
      <c r="C39" t="s">
        <v>71</v>
      </c>
      <c r="D39" t="s">
        <v>59</v>
      </c>
      <c r="E39">
        <v>1</v>
      </c>
      <c r="F39">
        <v>0</v>
      </c>
      <c r="G39" t="s">
        <v>83</v>
      </c>
      <c r="H39" t="s">
        <v>59</v>
      </c>
      <c r="I39">
        <v>1</v>
      </c>
      <c r="J39">
        <v>0</v>
      </c>
      <c r="K39">
        <v>0</v>
      </c>
      <c r="L39">
        <v>1</v>
      </c>
      <c r="T39" t="s">
        <v>197</v>
      </c>
      <c r="U39" t="s">
        <v>59</v>
      </c>
      <c r="V39">
        <v>0</v>
      </c>
      <c r="W39">
        <v>1</v>
      </c>
      <c r="X39" t="s">
        <v>100</v>
      </c>
      <c r="Y39" t="s">
        <v>59</v>
      </c>
      <c r="Z39">
        <v>1</v>
      </c>
      <c r="AA39">
        <v>0</v>
      </c>
      <c r="AF39" t="s">
        <v>73</v>
      </c>
      <c r="AG39" t="s">
        <v>58</v>
      </c>
      <c r="AH39">
        <v>0</v>
      </c>
      <c r="AI39">
        <v>1</v>
      </c>
      <c r="AJ39" t="s">
        <v>68</v>
      </c>
      <c r="AK39">
        <v>100</v>
      </c>
      <c r="AL39" t="s">
        <v>74</v>
      </c>
    </row>
    <row r="40" spans="1:38">
      <c r="A40">
        <v>2019</v>
      </c>
      <c r="B40" t="s">
        <v>198</v>
      </c>
      <c r="C40" t="s">
        <v>133</v>
      </c>
      <c r="D40" t="s">
        <v>59</v>
      </c>
      <c r="E40">
        <v>1</v>
      </c>
      <c r="F40">
        <v>0</v>
      </c>
      <c r="G40" t="s">
        <v>199</v>
      </c>
      <c r="H40" t="s">
        <v>58</v>
      </c>
      <c r="I40">
        <v>0</v>
      </c>
      <c r="J40">
        <v>1</v>
      </c>
      <c r="K40">
        <v>1</v>
      </c>
      <c r="L40">
        <v>0</v>
      </c>
      <c r="T40" t="s">
        <v>66</v>
      </c>
      <c r="U40" t="s">
        <v>58</v>
      </c>
      <c r="V40">
        <v>0</v>
      </c>
      <c r="W40">
        <v>1</v>
      </c>
      <c r="X40" t="s">
        <v>67</v>
      </c>
      <c r="Y40" t="s">
        <v>59</v>
      </c>
      <c r="Z40">
        <v>1</v>
      </c>
      <c r="AA40">
        <v>0</v>
      </c>
      <c r="AF40" t="s">
        <v>66</v>
      </c>
      <c r="AG40" t="s">
        <v>58</v>
      </c>
      <c r="AH40">
        <v>0</v>
      </c>
      <c r="AI40">
        <v>1</v>
      </c>
      <c r="AJ40" t="s">
        <v>80</v>
      </c>
      <c r="AK40">
        <v>50</v>
      </c>
      <c r="AL40" t="s">
        <v>74</v>
      </c>
    </row>
    <row r="41" spans="1:38" ht="45">
      <c r="A41">
        <v>2019</v>
      </c>
      <c r="B41" t="s">
        <v>200</v>
      </c>
      <c r="C41" t="s">
        <v>97</v>
      </c>
      <c r="D41" t="s">
        <v>62</v>
      </c>
      <c r="E41">
        <v>0</v>
      </c>
      <c r="F41">
        <v>1</v>
      </c>
      <c r="G41" s="83" t="s">
        <v>201</v>
      </c>
      <c r="H41" t="s">
        <v>59</v>
      </c>
      <c r="I41">
        <v>1</v>
      </c>
      <c r="J41">
        <v>0</v>
      </c>
      <c r="K41">
        <v>1</v>
      </c>
      <c r="L41">
        <v>1</v>
      </c>
      <c r="T41" t="s">
        <v>202</v>
      </c>
      <c r="U41" t="s">
        <v>59</v>
      </c>
      <c r="V41">
        <v>1</v>
      </c>
      <c r="W41">
        <v>0</v>
      </c>
      <c r="X41" t="s">
        <v>175</v>
      </c>
      <c r="Y41" t="s">
        <v>59</v>
      </c>
      <c r="Z41">
        <v>1</v>
      </c>
      <c r="AA41">
        <v>0</v>
      </c>
      <c r="AF41" t="s">
        <v>118</v>
      </c>
      <c r="AG41" t="s">
        <v>58</v>
      </c>
      <c r="AH41">
        <v>0</v>
      </c>
      <c r="AI41">
        <v>1</v>
      </c>
      <c r="AJ41" t="s">
        <v>68</v>
      </c>
      <c r="AK41">
        <v>100</v>
      </c>
      <c r="AL41" t="s">
        <v>74</v>
      </c>
    </row>
    <row r="42" spans="1:38">
      <c r="A42" t="s">
        <v>13</v>
      </c>
      <c r="E42">
        <f>SUM(E3:E41)</f>
        <v>18</v>
      </c>
      <c r="F42">
        <f>SUM(F3:F41)</f>
        <v>20</v>
      </c>
      <c r="I42">
        <f>SUM(I3:I41)</f>
        <v>28</v>
      </c>
      <c r="J42">
        <f>SUM(J3:J41)</f>
        <v>11</v>
      </c>
      <c r="K42">
        <f>SUM(K3:K41)</f>
        <v>24</v>
      </c>
      <c r="L42">
        <f>SUM(L3:L41)</f>
        <v>16</v>
      </c>
      <c r="V42">
        <f>SUM(V3:V41)</f>
        <v>11</v>
      </c>
      <c r="W42">
        <f>SUM(W3:W41)</f>
        <v>27</v>
      </c>
      <c r="Z42">
        <f>SUM(Z3:Z41)</f>
        <v>24</v>
      </c>
      <c r="AA42">
        <f>SUM(AA3:AA41)</f>
        <v>14</v>
      </c>
      <c r="AH42">
        <f>SUM(AH3:AH41)</f>
        <v>4</v>
      </c>
      <c r="AI42">
        <f>SUM(AI3:AI41)</f>
        <v>34</v>
      </c>
    </row>
    <row r="43" spans="1:38">
      <c r="A43" t="s">
        <v>156</v>
      </c>
      <c r="E43" s="59">
        <f>E42/(E42+F42)</f>
        <v>0.47368421052631576</v>
      </c>
      <c r="F43" s="59">
        <f>F42/(F42+E42)</f>
        <v>0.52631578947368418</v>
      </c>
      <c r="I43" s="59">
        <f>I42/(I42+J42)</f>
        <v>0.71794871794871795</v>
      </c>
      <c r="J43" s="59">
        <f>J42/(I42+J42)</f>
        <v>0.28205128205128205</v>
      </c>
      <c r="K43" s="59">
        <f>K42/(I42+J42)</f>
        <v>0.61538461538461542</v>
      </c>
      <c r="L43" s="59">
        <f>L42/(I42+J42)</f>
        <v>0.41025641025641024</v>
      </c>
      <c r="V43" s="59">
        <f>V42/(V42+W42)</f>
        <v>0.28947368421052633</v>
      </c>
      <c r="W43" s="59">
        <f>W42/(V42+W42)</f>
        <v>0.71052631578947367</v>
      </c>
      <c r="Z43" s="59">
        <f>Z42/(Z42+AA42)</f>
        <v>0.63157894736842102</v>
      </c>
      <c r="AA43" s="59">
        <f>AA42/(Z42+AA42)</f>
        <v>0.36842105263157893</v>
      </c>
      <c r="AH43" s="59">
        <f>AH42/(AH42+AI42)</f>
        <v>0.10526315789473684</v>
      </c>
      <c r="AI43" s="59">
        <f>AI42/(AH42+AI42)</f>
        <v>0.89473684210526316</v>
      </c>
    </row>
    <row r="44" spans="1:38">
      <c r="I44" s="61"/>
      <c r="J44" s="62" t="s">
        <v>157</v>
      </c>
      <c r="K44" s="63">
        <f>8/K42</f>
        <v>0.33333333333333331</v>
      </c>
      <c r="L44" s="63">
        <f>0/L42</f>
        <v>0</v>
      </c>
    </row>
    <row r="45" spans="1:38">
      <c r="A45" s="61" t="s">
        <v>158</v>
      </c>
    </row>
    <row r="48" spans="1:38">
      <c r="J48" s="60"/>
    </row>
  </sheetData>
  <pageMargins left="0.7" right="0.7" top="0.75" bottom="0.75" header="0.3" footer="0.3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"/>
  <sheetViews>
    <sheetView workbookViewId="0">
      <selection activeCell="G14" sqref="G14"/>
    </sheetView>
  </sheetViews>
  <sheetFormatPr defaultColWidth="8.85546875" defaultRowHeight="15"/>
  <cols>
    <col min="1" max="1" width="18" customWidth="1"/>
    <col min="2" max="2" width="18.42578125" customWidth="1"/>
    <col min="3" max="3" width="15.28515625" customWidth="1"/>
    <col min="4" max="4" width="15.42578125" customWidth="1"/>
    <col min="5" max="5" width="11.85546875" customWidth="1"/>
    <col min="6" max="7" width="14.140625" customWidth="1"/>
    <col min="8" max="8" width="13.140625" customWidth="1"/>
  </cols>
  <sheetData>
    <row r="1" spans="1:37" s="7" customFormat="1" ht="90">
      <c r="A1" s="18" t="s">
        <v>14</v>
      </c>
      <c r="B1" s="16" t="s">
        <v>15</v>
      </c>
      <c r="C1" s="8" t="s">
        <v>16</v>
      </c>
      <c r="D1" s="8" t="s">
        <v>17</v>
      </c>
      <c r="E1" s="8" t="s">
        <v>18</v>
      </c>
      <c r="F1" s="8" t="s">
        <v>19</v>
      </c>
      <c r="G1" s="9" t="s">
        <v>20</v>
      </c>
      <c r="H1" s="9" t="s">
        <v>21</v>
      </c>
      <c r="I1" s="9" t="s">
        <v>22</v>
      </c>
      <c r="J1" s="9" t="s">
        <v>23</v>
      </c>
      <c r="K1" s="10" t="s">
        <v>24</v>
      </c>
      <c r="L1" s="10" t="s">
        <v>25</v>
      </c>
      <c r="M1" s="10" t="s">
        <v>26</v>
      </c>
      <c r="N1" s="11" t="s">
        <v>27</v>
      </c>
      <c r="O1" s="11" t="s">
        <v>28</v>
      </c>
      <c r="P1" s="11" t="s">
        <v>29</v>
      </c>
      <c r="Q1" s="11" t="s">
        <v>30</v>
      </c>
      <c r="R1" s="12" t="s">
        <v>31</v>
      </c>
      <c r="S1" s="12" t="s">
        <v>32</v>
      </c>
      <c r="T1" s="12" t="s">
        <v>33</v>
      </c>
      <c r="U1" s="12" t="s">
        <v>34</v>
      </c>
      <c r="V1" s="13" t="s">
        <v>35</v>
      </c>
      <c r="W1" s="13" t="s">
        <v>36</v>
      </c>
      <c r="X1" s="13" t="s">
        <v>37</v>
      </c>
      <c r="Y1" s="13" t="s">
        <v>38</v>
      </c>
      <c r="Z1" s="14" t="s">
        <v>39</v>
      </c>
      <c r="AA1" s="14" t="s">
        <v>40</v>
      </c>
      <c r="AB1" s="14" t="s">
        <v>41</v>
      </c>
      <c r="AC1" s="14" t="s">
        <v>42</v>
      </c>
      <c r="AD1" s="15" t="s">
        <v>43</v>
      </c>
      <c r="AE1" s="15" t="s">
        <v>44</v>
      </c>
      <c r="AF1" s="15" t="s">
        <v>45</v>
      </c>
      <c r="AG1" s="15" t="s">
        <v>46</v>
      </c>
      <c r="AH1" s="1" t="s">
        <v>47</v>
      </c>
      <c r="AI1" s="17" t="s">
        <v>48</v>
      </c>
      <c r="AJ1" s="10" t="s">
        <v>49</v>
      </c>
      <c r="AK1" s="22" t="s">
        <v>50</v>
      </c>
    </row>
    <row r="2" spans="1:37" s="6" customFormat="1" ht="38.25">
      <c r="A2" s="2" t="s">
        <v>51</v>
      </c>
      <c r="B2" s="2" t="s">
        <v>52</v>
      </c>
      <c r="C2" s="2" t="s">
        <v>52</v>
      </c>
      <c r="D2" s="2" t="s">
        <v>53</v>
      </c>
      <c r="E2" s="2" t="s">
        <v>54</v>
      </c>
      <c r="F2" s="2" t="s">
        <v>55</v>
      </c>
      <c r="G2" s="2" t="s">
        <v>52</v>
      </c>
      <c r="H2" s="2" t="s">
        <v>53</v>
      </c>
      <c r="I2" s="2" t="s">
        <v>54</v>
      </c>
      <c r="J2" s="2" t="s">
        <v>55</v>
      </c>
      <c r="K2" s="2"/>
      <c r="L2" s="2" t="s">
        <v>54</v>
      </c>
      <c r="M2" s="2" t="s">
        <v>55</v>
      </c>
      <c r="N2" s="2" t="s">
        <v>52</v>
      </c>
      <c r="O2" s="2" t="s">
        <v>53</v>
      </c>
      <c r="P2" s="2" t="s">
        <v>54</v>
      </c>
      <c r="Q2" s="2" t="s">
        <v>55</v>
      </c>
      <c r="R2" s="2" t="s">
        <v>52</v>
      </c>
      <c r="S2" s="2" t="s">
        <v>53</v>
      </c>
      <c r="T2" s="2" t="s">
        <v>54</v>
      </c>
      <c r="U2" s="2" t="s">
        <v>55</v>
      </c>
      <c r="V2" s="2" t="s">
        <v>52</v>
      </c>
      <c r="W2" s="2" t="s">
        <v>53</v>
      </c>
      <c r="X2" s="2" t="s">
        <v>54</v>
      </c>
      <c r="Y2" s="2" t="s">
        <v>55</v>
      </c>
      <c r="Z2" s="3" t="s">
        <v>52</v>
      </c>
      <c r="AA2" s="2" t="s">
        <v>53</v>
      </c>
      <c r="AB2" s="2" t="s">
        <v>54</v>
      </c>
      <c r="AC2" s="2" t="s">
        <v>55</v>
      </c>
      <c r="AD2" s="2" t="s">
        <v>52</v>
      </c>
      <c r="AE2" s="2" t="s">
        <v>53</v>
      </c>
      <c r="AF2" s="2" t="s">
        <v>54</v>
      </c>
      <c r="AG2" s="2" t="s">
        <v>55</v>
      </c>
      <c r="AH2" s="4" t="s">
        <v>56</v>
      </c>
      <c r="AI2" s="2" t="s">
        <v>57</v>
      </c>
      <c r="AJ2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Sheet</vt:lpstr>
      <vt:lpstr>Selected Productions</vt:lpstr>
      <vt:lpstr>Other Productions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Donohue</dc:creator>
  <cp:lastModifiedBy>Ellen Murray</cp:lastModifiedBy>
  <cp:revision/>
  <dcterms:created xsi:type="dcterms:W3CDTF">2017-08-09T12:53:42Z</dcterms:created>
  <dcterms:modified xsi:type="dcterms:W3CDTF">2020-10-20T11:11:11Z</dcterms:modified>
</cp:coreProperties>
</file>