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URRAY5\Desktop\Lir Gender Stats\"/>
    </mc:Choice>
  </mc:AlternateContent>
  <xr:revisionPtr revIDLastSave="0" documentId="8_{90CC4730-B285-4D9D-9819-3663EEAFD39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Productions" sheetId="1" r:id="rId1"/>
    <sheet name="Student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1" l="1"/>
  <c r="D87" i="1"/>
  <c r="P11" i="2" l="1"/>
  <c r="Q11" i="2"/>
  <c r="Q12" i="2"/>
  <c r="P12" i="2"/>
  <c r="O12" i="2"/>
  <c r="N12" i="2"/>
  <c r="M12" i="2"/>
  <c r="L12" i="2"/>
  <c r="K12" i="2"/>
  <c r="J12" i="2"/>
  <c r="I12" i="2"/>
  <c r="H12" i="2"/>
  <c r="F12" i="2"/>
  <c r="E12" i="2"/>
  <c r="C12" i="2"/>
  <c r="B12" i="2"/>
  <c r="P10" i="2"/>
  <c r="P3" i="2"/>
  <c r="P4" i="2"/>
  <c r="P5" i="2"/>
  <c r="P6" i="2"/>
  <c r="P7" i="2"/>
  <c r="P8" i="2"/>
  <c r="P9" i="2"/>
  <c r="Q10" i="2"/>
  <c r="Q3" i="2"/>
  <c r="Q4" i="2"/>
  <c r="Q5" i="2"/>
  <c r="Q6" i="2"/>
  <c r="Q7" i="2"/>
  <c r="Q8" i="2"/>
  <c r="Q9" i="2"/>
  <c r="D12" i="2"/>
  <c r="R4" i="2"/>
  <c r="R5" i="2"/>
  <c r="R6" i="2"/>
  <c r="R7" i="2"/>
  <c r="R8" i="2"/>
  <c r="R9" i="2"/>
  <c r="R12" i="2"/>
  <c r="R3" i="2"/>
  <c r="D86" i="1"/>
  <c r="E86" i="1"/>
  <c r="F86" i="1"/>
  <c r="G86" i="1"/>
  <c r="D50" i="1"/>
  <c r="E50" i="1"/>
  <c r="F50" i="1"/>
  <c r="G50" i="1"/>
  <c r="C50" i="1"/>
  <c r="B13" i="2"/>
  <c r="P13" i="2"/>
  <c r="H13" i="2"/>
  <c r="N13" i="2"/>
  <c r="L13" i="2"/>
  <c r="J13" i="2"/>
  <c r="E13" i="2"/>
  <c r="C8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5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needs updating</t>
        </r>
      </text>
    </comment>
    <comment ref="D8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to correct</t>
        </r>
      </text>
    </comment>
  </commentList>
</comments>
</file>

<file path=xl/sharedStrings.xml><?xml version="1.0" encoding="utf-8"?>
<sst xmlns="http://schemas.openxmlformats.org/spreadsheetml/2006/main" count="486" uniqueCount="298">
  <si>
    <t>Production</t>
  </si>
  <si>
    <t>Director</t>
  </si>
  <si>
    <t>Playwright</t>
  </si>
  <si>
    <t>Year</t>
  </si>
  <si>
    <t>The Twelfth Night</t>
  </si>
  <si>
    <t>William Shakespeare</t>
  </si>
  <si>
    <t>Hilary Wood</t>
  </si>
  <si>
    <t>Scenes from the Big Picture</t>
  </si>
  <si>
    <t>Nona Shepphard</t>
  </si>
  <si>
    <t>Owen McCaffrey</t>
  </si>
  <si>
    <t>Mary Stuart</t>
  </si>
  <si>
    <t>Conall Morrisson</t>
  </si>
  <si>
    <t>Friedrich Schiller (adapted by Peter Oswald)</t>
  </si>
  <si>
    <t>Bold Girls</t>
  </si>
  <si>
    <t>Rona Munro</t>
  </si>
  <si>
    <t>Selina Cartmell</t>
  </si>
  <si>
    <t>The Night Season</t>
  </si>
  <si>
    <t>Rebecca Lenkiewicz</t>
  </si>
  <si>
    <t>Rachel West</t>
  </si>
  <si>
    <t>Monica Frawley</t>
  </si>
  <si>
    <t>Into the Woods</t>
  </si>
  <si>
    <t>Stephen Sondheim (music, lyrics), James Lapine (book)</t>
  </si>
  <si>
    <t>Tom Creed</t>
  </si>
  <si>
    <t>Joe Vanek</t>
  </si>
  <si>
    <t>The Clearing</t>
  </si>
  <si>
    <t>Annabelle Comyn</t>
  </si>
  <si>
    <t>Paul O'Mahony</t>
  </si>
  <si>
    <t>Helen Edmundson</t>
  </si>
  <si>
    <t>Pains of Youth</t>
  </si>
  <si>
    <t>Ferdinand Bruckner</t>
  </si>
  <si>
    <t>Wayne Jordan</t>
  </si>
  <si>
    <t>Ciaran O'Melia</t>
  </si>
  <si>
    <t>Midsummer</t>
  </si>
  <si>
    <t>David Greig</t>
  </si>
  <si>
    <t>Jennifer Shortstein</t>
  </si>
  <si>
    <t>Rachel Kerns</t>
  </si>
  <si>
    <t>Foxfinder</t>
  </si>
  <si>
    <t>Dawn King</t>
  </si>
  <si>
    <t>Louisa Sanfey</t>
  </si>
  <si>
    <t>Katie Foley</t>
  </si>
  <si>
    <t>Electra</t>
  </si>
  <si>
    <t>Elizabeth Swanson</t>
  </si>
  <si>
    <t>Sophocles (adapted by Nick Payne)</t>
  </si>
  <si>
    <t>Áine O'Hara</t>
  </si>
  <si>
    <t>The Ugly One</t>
  </si>
  <si>
    <t>Eoghan Carrick</t>
  </si>
  <si>
    <t>Marius von Mayenburg</t>
  </si>
  <si>
    <t>Lisa Krugel</t>
  </si>
  <si>
    <t>Tarry Flynn</t>
  </si>
  <si>
    <t>Patrick Kavanagh (adapted by Conall Morrisson)</t>
  </si>
  <si>
    <t>Sarah Bacon</t>
  </si>
  <si>
    <t>Troilius &amp; Cressida</t>
  </si>
  <si>
    <t>Maree Kearns</t>
  </si>
  <si>
    <t>Northern Star</t>
  </si>
  <si>
    <t>Stewart Parker</t>
  </si>
  <si>
    <t>Lynne Parker</t>
  </si>
  <si>
    <t>Zia Holly</t>
  </si>
  <si>
    <t>O Go My Man</t>
  </si>
  <si>
    <t>Stella Feehily</t>
  </si>
  <si>
    <t>Mike Bartlett</t>
  </si>
  <si>
    <t>Aedin Cosgrove</t>
  </si>
  <si>
    <t>Living Quarters</t>
  </si>
  <si>
    <t>Brian Friel</t>
  </si>
  <si>
    <t>Gruesome Playground Injuries</t>
  </si>
  <si>
    <t>Rajiv Joseph</t>
  </si>
  <si>
    <t>Anushka Senanayake</t>
  </si>
  <si>
    <t>Allegra Fitzherbert</t>
  </si>
  <si>
    <t>Pornography</t>
  </si>
  <si>
    <t>Davey Kelleher</t>
  </si>
  <si>
    <t>Simon Stephens</t>
  </si>
  <si>
    <t>Hanna Bowe</t>
  </si>
  <si>
    <t>East of Berlin</t>
  </si>
  <si>
    <t>Lee Wilson</t>
  </si>
  <si>
    <t>Hannah Moscovitch</t>
  </si>
  <si>
    <t>Ger Clancy</t>
  </si>
  <si>
    <t>Damascus</t>
  </si>
  <si>
    <t>Effat Yehia</t>
  </si>
  <si>
    <t>Buddleia</t>
  </si>
  <si>
    <t>Paul Mercier</t>
  </si>
  <si>
    <t>Cradle Will Rock</t>
  </si>
  <si>
    <t>Marc Blitzstein</t>
  </si>
  <si>
    <t>Aideen Cosgrove</t>
  </si>
  <si>
    <t>PODUCTION MALE / FEMALE BREAKDOWN</t>
  </si>
  <si>
    <t>My Child &amp; Contraction</t>
  </si>
  <si>
    <t>Provoked Wife</t>
  </si>
  <si>
    <t>Vanburgh</t>
  </si>
  <si>
    <t>Set Designer</t>
  </si>
  <si>
    <t>Costume Designer</t>
  </si>
  <si>
    <t>Lighting Designer</t>
  </si>
  <si>
    <t>In the Next Room</t>
  </si>
  <si>
    <t>David Horan</t>
  </si>
  <si>
    <t>Sarah Ruhl</t>
  </si>
  <si>
    <t>Blaithin Sheerin</t>
  </si>
  <si>
    <t>Maree Kerns</t>
  </si>
  <si>
    <t>Joan O'Clery</t>
  </si>
  <si>
    <t>John Comiskey</t>
  </si>
  <si>
    <t>Sinead Cuthbert</t>
  </si>
  <si>
    <t>Catherine Fay</t>
  </si>
  <si>
    <t>Sinead Wallace</t>
  </si>
  <si>
    <t>Kevin Smith</t>
  </si>
  <si>
    <t>Mark Galione</t>
  </si>
  <si>
    <t>Sinead McKenna</t>
  </si>
  <si>
    <t>Paul Keogan</t>
  </si>
  <si>
    <t>Sarah Jane Shiels</t>
  </si>
  <si>
    <t>Emma Fraser</t>
  </si>
  <si>
    <t>Nick McCaul</t>
  </si>
  <si>
    <t>GradFest* Productions</t>
  </si>
  <si>
    <t xml:space="preserve">* All GradFest diectors are MFA students as are the majority of designers. The student directors also lead on the choice of plays.  </t>
  </si>
  <si>
    <t xml:space="preserve">Stage Management/Technical </t>
  </si>
  <si>
    <t>Acting (Foundation)</t>
  </si>
  <si>
    <t>Acting (Degree)</t>
  </si>
  <si>
    <t>Directors</t>
  </si>
  <si>
    <t>Designers</t>
  </si>
  <si>
    <t>Playwrights</t>
  </si>
  <si>
    <t>2011/12</t>
  </si>
  <si>
    <t>2012/13</t>
  </si>
  <si>
    <t>2013/14</t>
  </si>
  <si>
    <t>2014/15</t>
  </si>
  <si>
    <t>2015/16</t>
  </si>
  <si>
    <t>Eamon Fox</t>
  </si>
  <si>
    <t>Naomi Faughan</t>
  </si>
  <si>
    <t>Eoin Winning</t>
  </si>
  <si>
    <t>Patrick Anthony</t>
  </si>
  <si>
    <t>Moyra D'Arcy</t>
  </si>
  <si>
    <t>Totals</t>
  </si>
  <si>
    <t>Male</t>
  </si>
  <si>
    <t>Female</t>
  </si>
  <si>
    <t>% female</t>
  </si>
  <si>
    <t>Student (intake)</t>
  </si>
  <si>
    <t>I am a Camera</t>
  </si>
  <si>
    <t>Spring Awakening</t>
  </si>
  <si>
    <t>John Van Druten</t>
  </si>
  <si>
    <t>Anya Reiss (adapted from Wadekind)</t>
  </si>
  <si>
    <t>Lisa Kerns</t>
  </si>
  <si>
    <t>Katie Davenport</t>
  </si>
  <si>
    <t>Love and Information</t>
  </si>
  <si>
    <t>The Coming World</t>
  </si>
  <si>
    <t>Grimly Handsome</t>
  </si>
  <si>
    <t>After the End</t>
  </si>
  <si>
    <t>Laura Bowler</t>
  </si>
  <si>
    <t>Keelie Sheridan</t>
  </si>
  <si>
    <t>Emily Foran</t>
  </si>
  <si>
    <t>Andy Christenson</t>
  </si>
  <si>
    <t>Caryl Churchill</t>
  </si>
  <si>
    <t>Julia Jarko</t>
  </si>
  <si>
    <t>Denis Kelly</t>
  </si>
  <si>
    <t>Christopher Shinn</t>
  </si>
  <si>
    <t>Colm Coffey</t>
  </si>
  <si>
    <t>Colm McNally</t>
  </si>
  <si>
    <t>Sarah Foley</t>
  </si>
  <si>
    <t>Ciara Murnane</t>
  </si>
  <si>
    <t>Mary Sheehan</t>
  </si>
  <si>
    <t>William Woodward</t>
  </si>
  <si>
    <t>Valentin Eisele</t>
  </si>
  <si>
    <t>Wesley Miller</t>
  </si>
  <si>
    <t>2016/17</t>
  </si>
  <si>
    <t>Three Winters</t>
  </si>
  <si>
    <t>Tena Štivičić</t>
  </si>
  <si>
    <t>Maree kerns</t>
  </si>
  <si>
    <t>Children of the Sun</t>
  </si>
  <si>
    <t>Maxim Gorky</t>
  </si>
  <si>
    <t>The Skriker</t>
  </si>
  <si>
    <t>Mojo</t>
  </si>
  <si>
    <t>Oonagh Murphy</t>
  </si>
  <si>
    <t>Jez Butterworth</t>
  </si>
  <si>
    <t>All's Well theat Ends Well</t>
  </si>
  <si>
    <t>Much Ado About Nothing</t>
  </si>
  <si>
    <t>Conor Hanratty</t>
  </si>
  <si>
    <t>Ronan Phelan</t>
  </si>
  <si>
    <t>Ferdia Murphy</t>
  </si>
  <si>
    <t>The Events</t>
  </si>
  <si>
    <t>Nicola Murphy</t>
  </si>
  <si>
    <t>Dead Man's Cell Phone</t>
  </si>
  <si>
    <t>Julia Griffin</t>
  </si>
  <si>
    <t>Yen</t>
  </si>
  <si>
    <t>Jack Reardon</t>
  </si>
  <si>
    <t>Each Day Dies of Sleep</t>
  </si>
  <si>
    <t>Olivia Songer</t>
  </si>
  <si>
    <t>Anna Jordan</t>
  </si>
  <si>
    <t>Jose Rivera</t>
  </si>
  <si>
    <t>Katlotta Matthies</t>
  </si>
  <si>
    <t>Cillian McNamara</t>
  </si>
  <si>
    <t>Peter Parish</t>
  </si>
  <si>
    <t>Alexis Howard</t>
  </si>
  <si>
    <t>Jack Scullion</t>
  </si>
  <si>
    <t>TJ Lynne</t>
  </si>
  <si>
    <t>Ana Luisa Quintas</t>
  </si>
  <si>
    <t>Total male</t>
  </si>
  <si>
    <t>Total female</t>
  </si>
  <si>
    <t>Total female including GradFest*</t>
  </si>
  <si>
    <t>Total male including GradFest*</t>
  </si>
  <si>
    <t>Caucasian Chalk Circle</t>
  </si>
  <si>
    <t>Bertolt Brecht</t>
  </si>
  <si>
    <t>Colm NcNally</t>
  </si>
  <si>
    <t>The Winter's tale</t>
  </si>
  <si>
    <t>William Woodland</t>
  </si>
  <si>
    <t>Stephen Dodd</t>
  </si>
  <si>
    <t>La Ronde</t>
  </si>
  <si>
    <t>Dalliance</t>
  </si>
  <si>
    <t>Tom Stoppard (based on the play Liebelei by Arthur Schnitzler)</t>
  </si>
  <si>
    <t>Arthur Schnitzler</t>
  </si>
  <si>
    <t>Merrily We Roll Along</t>
  </si>
  <si>
    <t>Stephen Sondheim (music, lyrics), George Furth (book)</t>
  </si>
  <si>
    <t>The Ash Fire</t>
  </si>
  <si>
    <t>Maisie Lee</t>
  </si>
  <si>
    <t>Gavin Kostick</t>
  </si>
  <si>
    <t>Molly O'Caithain</t>
  </si>
  <si>
    <t>Incognito</t>
  </si>
  <si>
    <t>Ronan Leahy</t>
  </si>
  <si>
    <t>Nick Payne</t>
  </si>
  <si>
    <t>Johann Fitzpatrick</t>
  </si>
  <si>
    <t>The Last Five Years</t>
  </si>
  <si>
    <t>Cyle Conley</t>
  </si>
  <si>
    <t>Florentina Burcea</t>
  </si>
  <si>
    <t>Dara Hoban</t>
  </si>
  <si>
    <t>Jason Robert Brown</t>
  </si>
  <si>
    <t>Demons</t>
  </si>
  <si>
    <t>Johan Bark</t>
  </si>
  <si>
    <t>Lars Noren</t>
  </si>
  <si>
    <t>Stefania Elettra Pantavos</t>
  </si>
  <si>
    <t>John Gunning</t>
  </si>
  <si>
    <t>No One Sees the Video</t>
  </si>
  <si>
    <t>Samantha Cade</t>
  </si>
  <si>
    <t>Martin Crimp</t>
  </si>
  <si>
    <t>Fenna Von Hirschheydt</t>
  </si>
  <si>
    <t>2017/18</t>
  </si>
  <si>
    <t>Non-Binary</t>
  </si>
  <si>
    <t>Serious Money</t>
  </si>
  <si>
    <t>Molly O'Cathain</t>
  </si>
  <si>
    <t>Paul Keoghan</t>
  </si>
  <si>
    <t>Dubliners</t>
  </si>
  <si>
    <t>Annie Ryan</t>
  </si>
  <si>
    <t>The Drowned World</t>
  </si>
  <si>
    <t>Gary Owen</t>
  </si>
  <si>
    <t>Ronan Rhelan</t>
  </si>
  <si>
    <t>Pericles</t>
  </si>
  <si>
    <t>Liam Donna</t>
  </si>
  <si>
    <t>Bronte</t>
  </si>
  <si>
    <t>Polly Teale</t>
  </si>
  <si>
    <t>The Wild Duck</t>
  </si>
  <si>
    <t>Henrik Ibsen (in a version by Frank McGuinness</t>
  </si>
  <si>
    <t>James Joyce (Adapted by Michael West and Annie Ryan)</t>
  </si>
  <si>
    <t>The Clean House</t>
  </si>
  <si>
    <t>Sean Walsh</t>
  </si>
  <si>
    <t>Rathaya Treeratt</t>
  </si>
  <si>
    <t>Matt Burke</t>
  </si>
  <si>
    <t>Homos, or Everyone in America</t>
  </si>
  <si>
    <t>Chris Moran</t>
  </si>
  <si>
    <t>Jordan Seavey</t>
  </si>
  <si>
    <t>Rodolfo Villalobos</t>
  </si>
  <si>
    <t>Susan Yanofsky</t>
  </si>
  <si>
    <t>Blue Hanley</t>
  </si>
  <si>
    <t>X</t>
  </si>
  <si>
    <t>Kevin Michael Reed</t>
  </si>
  <si>
    <t>Alistair McDowall</t>
  </si>
  <si>
    <t>My Romantic History</t>
  </si>
  <si>
    <t>Erin Blakemore</t>
  </si>
  <si>
    <t>D.C Jackson</t>
  </si>
  <si>
    <t>LaurA Fajarjo</t>
  </si>
  <si>
    <t>Colin Doran</t>
  </si>
  <si>
    <t>2018/19</t>
  </si>
  <si>
    <t>Constellations</t>
  </si>
  <si>
    <t>Image of an Unknown Young Woman</t>
  </si>
  <si>
    <t>Wish List</t>
  </si>
  <si>
    <t>Salomé</t>
  </si>
  <si>
    <t>Elizabeth Lovelady</t>
  </si>
  <si>
    <t>Katie Halloran</t>
  </si>
  <si>
    <t>Ger McCabe</t>
  </si>
  <si>
    <t>Mitchell Polonsky</t>
  </si>
  <si>
    <t>Elinor Cook</t>
  </si>
  <si>
    <t>Katherine Soper</t>
  </si>
  <si>
    <t>Roberto Ventruti</t>
  </si>
  <si>
    <t>Caroline O'Connor</t>
  </si>
  <si>
    <t>Ekaterina Solomatina</t>
  </si>
  <si>
    <t>Louise Dunne</t>
  </si>
  <si>
    <t>Israel Del Barco</t>
  </si>
  <si>
    <t>Blood Wedding</t>
  </si>
  <si>
    <t>Federico García Lorca. Translated by James Graham Lujan and Richard O'Connell</t>
  </si>
  <si>
    <t>Caitríona McLaughlin</t>
  </si>
  <si>
    <t>The Merchant of Venice</t>
  </si>
  <si>
    <t>Alan Farquharson</t>
  </si>
  <si>
    <t>Eammon Fox</t>
  </si>
  <si>
    <t>Kathy Strachan</t>
  </si>
  <si>
    <t>Anatomy of a Suicide</t>
  </si>
  <si>
    <t>Fenna von Hirschheydt</t>
  </si>
  <si>
    <t>Alice Birch</t>
  </si>
  <si>
    <t>Summer and Smoke</t>
  </si>
  <si>
    <t>Tennessee Williams</t>
  </si>
  <si>
    <t>Joe Dowling</t>
  </si>
  <si>
    <t>The Comedy of Errors</t>
  </si>
  <si>
    <t>Mikel Murfi</t>
  </si>
  <si>
    <t>As You Like It</t>
  </si>
  <si>
    <t>2019/20</t>
  </si>
  <si>
    <t>Total</t>
  </si>
  <si>
    <t>Oscar Wilde adapted by Mitchell Polonsky</t>
  </si>
  <si>
    <t>% female including Gradfest*</t>
  </si>
  <si>
    <t>female authors as a % of all playwrights</t>
  </si>
  <si>
    <t>Female authors as a percentage of living authors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</si>
</sst>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CD0E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5" borderId="1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3" borderId="4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9" fontId="0" fillId="2" borderId="2" xfId="1" applyFont="1" applyFill="1" applyBorder="1" applyAlignment="1">
      <alignment horizontal="left" vertical="center" wrapText="1"/>
    </xf>
    <xf numFmtId="9" fontId="4" fillId="7" borderId="2" xfId="1" applyFont="1" applyFill="1" applyBorder="1" applyAlignment="1">
      <alignment horizontal="left" vertical="center" wrapText="1"/>
    </xf>
    <xf numFmtId="0" fontId="0" fillId="3" borderId="3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9" fontId="0" fillId="2" borderId="10" xfId="1" applyFont="1" applyFill="1" applyBorder="1" applyAlignment="1">
      <alignment horizontal="left" vertical="center" wrapText="1"/>
    </xf>
    <xf numFmtId="9" fontId="0" fillId="0" borderId="6" xfId="1" applyNumberFormat="1" applyFont="1" applyBorder="1" applyAlignment="1">
      <alignment horizontal="center" vertical="center"/>
    </xf>
    <xf numFmtId="9" fontId="0" fillId="0" borderId="7" xfId="1" applyNumberFormat="1" applyFont="1" applyBorder="1" applyAlignment="1">
      <alignment horizontal="center" vertical="center"/>
    </xf>
    <xf numFmtId="9" fontId="0" fillId="0" borderId="8" xfId="1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3CD0E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8"/>
  <sheetViews>
    <sheetView tabSelected="1" zoomScale="80" zoomScaleNormal="80" workbookViewId="0">
      <pane ySplit="3" topLeftCell="A40" activePane="bottomLeft" state="frozen"/>
      <selection pane="bottomLeft" activeCell="D52" sqref="D52"/>
    </sheetView>
  </sheetViews>
  <sheetFormatPr defaultRowHeight="15" x14ac:dyDescent="0.25"/>
  <cols>
    <col min="1" max="1" width="50.5703125" style="41" customWidth="1"/>
    <col min="2" max="2" width="10.42578125" style="58" customWidth="1"/>
    <col min="3" max="3" width="29.28515625" style="41" customWidth="1"/>
    <col min="4" max="4" width="28.140625" style="41" customWidth="1"/>
    <col min="5" max="7" width="29.42578125" style="41" customWidth="1"/>
    <col min="8" max="16384" width="9.140625" style="41"/>
  </cols>
  <sheetData>
    <row r="1" spans="1:7" ht="30" x14ac:dyDescent="0.25">
      <c r="A1" s="39" t="s">
        <v>82</v>
      </c>
      <c r="B1" s="40"/>
    </row>
    <row r="3" spans="1:7" x14ac:dyDescent="0.25">
      <c r="A3" s="42" t="s">
        <v>0</v>
      </c>
      <c r="B3" s="43" t="s">
        <v>3</v>
      </c>
      <c r="C3" s="42" t="s">
        <v>1</v>
      </c>
      <c r="D3" s="42" t="s">
        <v>2</v>
      </c>
      <c r="E3" s="42" t="s">
        <v>86</v>
      </c>
      <c r="F3" s="44" t="s">
        <v>87</v>
      </c>
      <c r="G3" s="44" t="s">
        <v>88</v>
      </c>
    </row>
    <row r="4" spans="1:7" x14ac:dyDescent="0.25">
      <c r="A4" s="45" t="s">
        <v>7</v>
      </c>
      <c r="B4" s="46">
        <v>2013</v>
      </c>
      <c r="C4" s="47" t="s">
        <v>8</v>
      </c>
      <c r="D4" s="4" t="s">
        <v>9</v>
      </c>
      <c r="E4" s="47" t="s">
        <v>52</v>
      </c>
      <c r="F4" s="47" t="s">
        <v>52</v>
      </c>
      <c r="G4" s="1" t="s">
        <v>99</v>
      </c>
    </row>
    <row r="5" spans="1:7" ht="30" x14ac:dyDescent="0.25">
      <c r="A5" s="45" t="s">
        <v>10</v>
      </c>
      <c r="B5" s="46">
        <v>2013</v>
      </c>
      <c r="C5" s="1" t="s">
        <v>11</v>
      </c>
      <c r="D5" s="1" t="s">
        <v>12</v>
      </c>
      <c r="E5" s="47" t="s">
        <v>81</v>
      </c>
      <c r="F5" s="47" t="s">
        <v>94</v>
      </c>
      <c r="G5" s="47" t="s">
        <v>81</v>
      </c>
    </row>
    <row r="6" spans="1:7" x14ac:dyDescent="0.25">
      <c r="A6" s="45" t="s">
        <v>13</v>
      </c>
      <c r="B6" s="46">
        <v>2013</v>
      </c>
      <c r="C6" s="47" t="s">
        <v>15</v>
      </c>
      <c r="D6" s="3" t="s">
        <v>14</v>
      </c>
      <c r="E6" s="1" t="s">
        <v>23</v>
      </c>
      <c r="F6" s="1" t="s">
        <v>23</v>
      </c>
      <c r="G6" s="47" t="s">
        <v>98</v>
      </c>
    </row>
    <row r="7" spans="1:7" x14ac:dyDescent="0.25">
      <c r="A7" s="45" t="s">
        <v>4</v>
      </c>
      <c r="B7" s="46">
        <v>2014</v>
      </c>
      <c r="C7" s="47" t="s">
        <v>6</v>
      </c>
      <c r="D7" s="1" t="s">
        <v>5</v>
      </c>
      <c r="E7" s="47" t="s">
        <v>50</v>
      </c>
      <c r="F7" s="47" t="s">
        <v>50</v>
      </c>
      <c r="G7" s="1" t="s">
        <v>100</v>
      </c>
    </row>
    <row r="8" spans="1:7" x14ac:dyDescent="0.25">
      <c r="A8" s="45" t="s">
        <v>16</v>
      </c>
      <c r="B8" s="46">
        <v>2014</v>
      </c>
      <c r="C8" s="47" t="s">
        <v>18</v>
      </c>
      <c r="D8" s="3" t="s">
        <v>17</v>
      </c>
      <c r="E8" s="47" t="s">
        <v>19</v>
      </c>
      <c r="F8" s="47" t="s">
        <v>19</v>
      </c>
      <c r="G8" s="47" t="s">
        <v>101</v>
      </c>
    </row>
    <row r="9" spans="1:7" ht="30" x14ac:dyDescent="0.25">
      <c r="A9" s="45" t="s">
        <v>20</v>
      </c>
      <c r="B9" s="46">
        <v>2014</v>
      </c>
      <c r="C9" s="1" t="s">
        <v>22</v>
      </c>
      <c r="D9" s="4" t="s">
        <v>21</v>
      </c>
      <c r="E9" s="1" t="s">
        <v>23</v>
      </c>
      <c r="F9" s="1" t="s">
        <v>23</v>
      </c>
      <c r="G9" s="1" t="s">
        <v>102</v>
      </c>
    </row>
    <row r="10" spans="1:7" x14ac:dyDescent="0.25">
      <c r="A10" s="45" t="s">
        <v>24</v>
      </c>
      <c r="B10" s="46">
        <v>2014</v>
      </c>
      <c r="C10" s="47" t="s">
        <v>25</v>
      </c>
      <c r="D10" s="3" t="s">
        <v>27</v>
      </c>
      <c r="E10" s="1" t="s">
        <v>26</v>
      </c>
      <c r="F10" s="47" t="s">
        <v>96</v>
      </c>
      <c r="G10" s="1" t="s">
        <v>95</v>
      </c>
    </row>
    <row r="11" spans="1:7" x14ac:dyDescent="0.25">
      <c r="A11" s="45" t="s">
        <v>28</v>
      </c>
      <c r="B11" s="46">
        <v>2014</v>
      </c>
      <c r="C11" s="1" t="s">
        <v>30</v>
      </c>
      <c r="D11" s="1" t="s">
        <v>29</v>
      </c>
      <c r="E11" s="1" t="s">
        <v>31</v>
      </c>
      <c r="F11" s="47" t="s">
        <v>104</v>
      </c>
      <c r="G11" s="1" t="s">
        <v>31</v>
      </c>
    </row>
    <row r="12" spans="1:7" ht="30" x14ac:dyDescent="0.25">
      <c r="A12" s="45" t="s">
        <v>48</v>
      </c>
      <c r="B12" s="46">
        <v>2014</v>
      </c>
      <c r="C12" s="1" t="s">
        <v>30</v>
      </c>
      <c r="D12" s="1" t="s">
        <v>49</v>
      </c>
      <c r="E12" s="47" t="s">
        <v>50</v>
      </c>
      <c r="F12" s="47" t="s">
        <v>50</v>
      </c>
      <c r="G12" s="47" t="s">
        <v>103</v>
      </c>
    </row>
    <row r="13" spans="1:7" x14ac:dyDescent="0.25">
      <c r="A13" s="45" t="s">
        <v>51</v>
      </c>
      <c r="B13" s="46">
        <v>2014</v>
      </c>
      <c r="C13" s="47" t="s">
        <v>8</v>
      </c>
      <c r="D13" s="1" t="s">
        <v>5</v>
      </c>
      <c r="E13" s="47" t="s">
        <v>52</v>
      </c>
      <c r="F13" s="47" t="s">
        <v>52</v>
      </c>
      <c r="G13" s="1" t="s">
        <v>100</v>
      </c>
    </row>
    <row r="14" spans="1:7" x14ac:dyDescent="0.25">
      <c r="A14" s="45" t="s">
        <v>53</v>
      </c>
      <c r="B14" s="46">
        <v>2015</v>
      </c>
      <c r="C14" s="47" t="s">
        <v>55</v>
      </c>
      <c r="D14" s="1" t="s">
        <v>54</v>
      </c>
      <c r="E14" s="47" t="s">
        <v>56</v>
      </c>
      <c r="F14" s="47" t="s">
        <v>94</v>
      </c>
      <c r="G14" s="47" t="s">
        <v>56</v>
      </c>
    </row>
    <row r="15" spans="1:7" x14ac:dyDescent="0.25">
      <c r="A15" s="45" t="s">
        <v>57</v>
      </c>
      <c r="B15" s="46">
        <v>2015</v>
      </c>
      <c r="C15" s="1" t="s">
        <v>22</v>
      </c>
      <c r="D15" s="3" t="s">
        <v>58</v>
      </c>
      <c r="E15" s="1" t="s">
        <v>31</v>
      </c>
      <c r="F15" s="47" t="s">
        <v>97</v>
      </c>
      <c r="G15" s="1" t="s">
        <v>31</v>
      </c>
    </row>
    <row r="16" spans="1:7" x14ac:dyDescent="0.25">
      <c r="A16" s="45" t="s">
        <v>83</v>
      </c>
      <c r="B16" s="46">
        <v>2015</v>
      </c>
      <c r="C16" s="47" t="s">
        <v>25</v>
      </c>
      <c r="D16" s="4" t="s">
        <v>59</v>
      </c>
      <c r="E16" s="47" t="s">
        <v>60</v>
      </c>
      <c r="F16" s="47" t="s">
        <v>96</v>
      </c>
      <c r="G16" s="47" t="s">
        <v>60</v>
      </c>
    </row>
    <row r="17" spans="1:7" x14ac:dyDescent="0.25">
      <c r="A17" s="45" t="s">
        <v>61</v>
      </c>
      <c r="B17" s="46">
        <v>2015</v>
      </c>
      <c r="C17" s="1" t="s">
        <v>11</v>
      </c>
      <c r="D17" s="1" t="s">
        <v>62</v>
      </c>
      <c r="E17" s="47" t="s">
        <v>19</v>
      </c>
      <c r="F17" s="47" t="s">
        <v>19</v>
      </c>
      <c r="G17" s="1" t="s">
        <v>105</v>
      </c>
    </row>
    <row r="18" spans="1:7" x14ac:dyDescent="0.25">
      <c r="A18" s="45" t="s">
        <v>77</v>
      </c>
      <c r="B18" s="46">
        <v>2015</v>
      </c>
      <c r="C18" s="1" t="s">
        <v>22</v>
      </c>
      <c r="D18" s="4" t="s">
        <v>78</v>
      </c>
      <c r="E18" s="1" t="s">
        <v>26</v>
      </c>
      <c r="F18" s="47" t="s">
        <v>97</v>
      </c>
      <c r="G18" s="47" t="s">
        <v>60</v>
      </c>
    </row>
    <row r="19" spans="1:7" x14ac:dyDescent="0.25">
      <c r="A19" s="45" t="s">
        <v>79</v>
      </c>
      <c r="B19" s="46">
        <v>2015</v>
      </c>
      <c r="C19" s="1" t="s">
        <v>30</v>
      </c>
      <c r="D19" s="1" t="s">
        <v>80</v>
      </c>
      <c r="E19" s="47" t="s">
        <v>50</v>
      </c>
      <c r="F19" s="47" t="s">
        <v>50</v>
      </c>
      <c r="G19" s="47" t="s">
        <v>103</v>
      </c>
    </row>
    <row r="20" spans="1:7" x14ac:dyDescent="0.25">
      <c r="A20" s="45" t="s">
        <v>84</v>
      </c>
      <c r="B20" s="46">
        <v>2016</v>
      </c>
      <c r="C20" s="47" t="s">
        <v>55</v>
      </c>
      <c r="D20" s="1" t="s">
        <v>85</v>
      </c>
      <c r="E20" s="47" t="s">
        <v>92</v>
      </c>
      <c r="F20" s="47" t="s">
        <v>92</v>
      </c>
      <c r="G20" s="1" t="s">
        <v>119</v>
      </c>
    </row>
    <row r="21" spans="1:7" x14ac:dyDescent="0.25">
      <c r="A21" s="45" t="s">
        <v>89</v>
      </c>
      <c r="B21" s="46">
        <v>2016</v>
      </c>
      <c r="C21" s="1" t="s">
        <v>90</v>
      </c>
      <c r="D21" s="3" t="s">
        <v>91</v>
      </c>
      <c r="E21" s="47" t="s">
        <v>93</v>
      </c>
      <c r="F21" s="47" t="s">
        <v>93</v>
      </c>
      <c r="G21" s="1" t="s">
        <v>99</v>
      </c>
    </row>
    <row r="22" spans="1:7" x14ac:dyDescent="0.25">
      <c r="A22" s="48" t="s">
        <v>129</v>
      </c>
      <c r="B22" s="46">
        <v>2016</v>
      </c>
      <c r="C22" s="47" t="s">
        <v>6</v>
      </c>
      <c r="D22" s="1" t="s">
        <v>131</v>
      </c>
      <c r="E22" s="47" t="s">
        <v>133</v>
      </c>
      <c r="F22" s="47" t="s">
        <v>133</v>
      </c>
      <c r="G22" s="1" t="s">
        <v>100</v>
      </c>
    </row>
    <row r="23" spans="1:7" ht="30" x14ac:dyDescent="0.25">
      <c r="A23" s="48" t="s">
        <v>130</v>
      </c>
      <c r="B23" s="46">
        <v>2016</v>
      </c>
      <c r="C23" s="47" t="s">
        <v>15</v>
      </c>
      <c r="D23" s="3" t="s">
        <v>132</v>
      </c>
      <c r="E23" s="47" t="s">
        <v>134</v>
      </c>
      <c r="F23" s="47" t="s">
        <v>134</v>
      </c>
      <c r="G23" s="1" t="s">
        <v>121</v>
      </c>
    </row>
    <row r="24" spans="1:7" x14ac:dyDescent="0.25">
      <c r="A24" s="48" t="s">
        <v>156</v>
      </c>
      <c r="B24" s="46">
        <v>2016</v>
      </c>
      <c r="C24" s="1" t="s">
        <v>90</v>
      </c>
      <c r="D24" s="3" t="s">
        <v>157</v>
      </c>
      <c r="E24" s="47" t="s">
        <v>158</v>
      </c>
      <c r="F24" s="47" t="s">
        <v>93</v>
      </c>
      <c r="G24" s="1" t="s">
        <v>99</v>
      </c>
    </row>
    <row r="25" spans="1:7" x14ac:dyDescent="0.25">
      <c r="A25" s="48" t="s">
        <v>159</v>
      </c>
      <c r="B25" s="46">
        <v>2016</v>
      </c>
      <c r="C25" s="47" t="s">
        <v>55</v>
      </c>
      <c r="D25" s="1" t="s">
        <v>160</v>
      </c>
      <c r="E25" s="47" t="s">
        <v>92</v>
      </c>
      <c r="F25" s="47" t="s">
        <v>92</v>
      </c>
      <c r="G25" s="1" t="s">
        <v>119</v>
      </c>
    </row>
    <row r="26" spans="1:7" x14ac:dyDescent="0.25">
      <c r="A26" s="48" t="s">
        <v>161</v>
      </c>
      <c r="B26" s="46">
        <v>2017</v>
      </c>
      <c r="C26" s="1" t="s">
        <v>22</v>
      </c>
      <c r="D26" s="3" t="s">
        <v>143</v>
      </c>
      <c r="E26" s="1" t="s">
        <v>31</v>
      </c>
      <c r="F26" s="47" t="s">
        <v>97</v>
      </c>
      <c r="G26" s="1" t="s">
        <v>31</v>
      </c>
    </row>
    <row r="27" spans="1:7" x14ac:dyDescent="0.25">
      <c r="A27" s="48" t="s">
        <v>162</v>
      </c>
      <c r="B27" s="46">
        <v>2017</v>
      </c>
      <c r="C27" s="47" t="s">
        <v>163</v>
      </c>
      <c r="D27" s="4" t="s">
        <v>164</v>
      </c>
      <c r="E27" s="47" t="s">
        <v>134</v>
      </c>
      <c r="F27" s="47" t="s">
        <v>134</v>
      </c>
      <c r="G27" s="1" t="s">
        <v>121</v>
      </c>
    </row>
    <row r="28" spans="1:7" x14ac:dyDescent="0.25">
      <c r="A28" s="48" t="s">
        <v>165</v>
      </c>
      <c r="B28" s="46">
        <v>2017</v>
      </c>
      <c r="C28" s="1" t="s">
        <v>167</v>
      </c>
      <c r="D28" s="1" t="s">
        <v>5</v>
      </c>
      <c r="E28" s="1" t="s">
        <v>169</v>
      </c>
      <c r="F28" s="1" t="s">
        <v>169</v>
      </c>
      <c r="G28" s="47" t="s">
        <v>98</v>
      </c>
    </row>
    <row r="29" spans="1:7" x14ac:dyDescent="0.25">
      <c r="A29" s="48" t="s">
        <v>166</v>
      </c>
      <c r="B29" s="46">
        <v>2017</v>
      </c>
      <c r="C29" s="1" t="s">
        <v>168</v>
      </c>
      <c r="D29" s="1" t="s">
        <v>5</v>
      </c>
      <c r="E29" s="47" t="s">
        <v>134</v>
      </c>
      <c r="F29" s="47" t="s">
        <v>134</v>
      </c>
      <c r="G29" s="47" t="s">
        <v>103</v>
      </c>
    </row>
    <row r="30" spans="1:7" x14ac:dyDescent="0.25">
      <c r="A30" s="48" t="s">
        <v>191</v>
      </c>
      <c r="B30" s="46">
        <v>2017</v>
      </c>
      <c r="C30" s="1" t="s">
        <v>22</v>
      </c>
      <c r="D30" s="1" t="s">
        <v>192</v>
      </c>
      <c r="E30" s="1" t="s">
        <v>193</v>
      </c>
      <c r="F30" s="47" t="s">
        <v>94</v>
      </c>
      <c r="G30" s="1" t="s">
        <v>195</v>
      </c>
    </row>
    <row r="31" spans="1:7" x14ac:dyDescent="0.25">
      <c r="A31" s="48" t="s">
        <v>194</v>
      </c>
      <c r="B31" s="46">
        <v>2017</v>
      </c>
      <c r="C31" s="47" t="s">
        <v>8</v>
      </c>
      <c r="D31" s="1" t="s">
        <v>5</v>
      </c>
      <c r="E31" s="47" t="s">
        <v>52</v>
      </c>
      <c r="F31" s="47" t="s">
        <v>52</v>
      </c>
      <c r="G31" s="1" t="s">
        <v>196</v>
      </c>
    </row>
    <row r="32" spans="1:7" x14ac:dyDescent="0.25">
      <c r="A32" s="48" t="s">
        <v>197</v>
      </c>
      <c r="B32" s="46">
        <v>2018</v>
      </c>
      <c r="C32" s="47" t="s">
        <v>55</v>
      </c>
      <c r="D32" s="1" t="s">
        <v>200</v>
      </c>
      <c r="E32" s="47" t="s">
        <v>149</v>
      </c>
      <c r="F32" s="47" t="s">
        <v>149</v>
      </c>
      <c r="G32" s="1" t="s">
        <v>99</v>
      </c>
    </row>
    <row r="33" spans="1:7" ht="45" x14ac:dyDescent="0.25">
      <c r="A33" s="48" t="s">
        <v>198</v>
      </c>
      <c r="B33" s="46">
        <v>2018</v>
      </c>
      <c r="C33" s="47" t="s">
        <v>6</v>
      </c>
      <c r="D33" s="4" t="s">
        <v>199</v>
      </c>
      <c r="E33" s="47" t="s">
        <v>133</v>
      </c>
      <c r="F33" s="47" t="s">
        <v>133</v>
      </c>
      <c r="G33" s="1" t="s">
        <v>181</v>
      </c>
    </row>
    <row r="34" spans="1:7" ht="30" x14ac:dyDescent="0.25">
      <c r="A34" s="48" t="s">
        <v>201</v>
      </c>
      <c r="B34" s="46">
        <v>2018</v>
      </c>
      <c r="C34" s="1" t="s">
        <v>168</v>
      </c>
      <c r="D34" s="4" t="s">
        <v>202</v>
      </c>
      <c r="E34" s="1" t="s">
        <v>23</v>
      </c>
      <c r="F34" s="1" t="s">
        <v>23</v>
      </c>
      <c r="G34" s="1" t="s">
        <v>102</v>
      </c>
    </row>
    <row r="35" spans="1:7" x14ac:dyDescent="0.25">
      <c r="A35" s="48" t="s">
        <v>203</v>
      </c>
      <c r="B35" s="46">
        <v>2018</v>
      </c>
      <c r="C35" s="47" t="s">
        <v>204</v>
      </c>
      <c r="D35" s="4" t="s">
        <v>205</v>
      </c>
      <c r="E35" s="47" t="s">
        <v>206</v>
      </c>
      <c r="F35" s="47" t="s">
        <v>206</v>
      </c>
      <c r="G35" s="47" t="s">
        <v>103</v>
      </c>
    </row>
    <row r="36" spans="1:7" x14ac:dyDescent="0.25">
      <c r="A36" s="48" t="s">
        <v>227</v>
      </c>
      <c r="B36" s="46">
        <v>2018</v>
      </c>
      <c r="C36" s="47" t="s">
        <v>163</v>
      </c>
      <c r="D36" s="3" t="s">
        <v>143</v>
      </c>
      <c r="E36" s="47" t="s">
        <v>228</v>
      </c>
      <c r="F36" s="47" t="s">
        <v>228</v>
      </c>
      <c r="G36" s="49" t="s">
        <v>229</v>
      </c>
    </row>
    <row r="37" spans="1:7" ht="45" x14ac:dyDescent="0.25">
      <c r="A37" s="48" t="s">
        <v>230</v>
      </c>
      <c r="B37" s="46">
        <v>2018</v>
      </c>
      <c r="C37" s="47" t="s">
        <v>231</v>
      </c>
      <c r="D37" s="1" t="s">
        <v>241</v>
      </c>
      <c r="E37" s="47" t="s">
        <v>50</v>
      </c>
      <c r="F37" s="47" t="s">
        <v>50</v>
      </c>
      <c r="G37" s="47" t="s">
        <v>103</v>
      </c>
    </row>
    <row r="38" spans="1:7" x14ac:dyDescent="0.25">
      <c r="A38" s="48" t="s">
        <v>232</v>
      </c>
      <c r="B38" s="46">
        <v>2019</v>
      </c>
      <c r="C38" s="49" t="s">
        <v>234</v>
      </c>
      <c r="D38" s="4" t="s">
        <v>233</v>
      </c>
      <c r="E38" s="47" t="s">
        <v>134</v>
      </c>
      <c r="F38" s="47" t="s">
        <v>134</v>
      </c>
      <c r="G38" s="47" t="s">
        <v>103</v>
      </c>
    </row>
    <row r="39" spans="1:7" x14ac:dyDescent="0.25">
      <c r="A39" s="48" t="s">
        <v>235</v>
      </c>
      <c r="B39" s="46">
        <v>2019</v>
      </c>
      <c r="C39" s="49" t="s">
        <v>11</v>
      </c>
      <c r="D39" s="1" t="s">
        <v>5</v>
      </c>
      <c r="E39" s="49" t="s">
        <v>236</v>
      </c>
      <c r="F39" s="47" t="s">
        <v>94</v>
      </c>
      <c r="G39" s="49" t="s">
        <v>95</v>
      </c>
    </row>
    <row r="40" spans="1:7" x14ac:dyDescent="0.25">
      <c r="A40" s="48" t="s">
        <v>237</v>
      </c>
      <c r="B40" s="46">
        <v>2019</v>
      </c>
      <c r="C40" s="49" t="s">
        <v>90</v>
      </c>
      <c r="D40" s="3" t="s">
        <v>238</v>
      </c>
      <c r="E40" s="47" t="s">
        <v>52</v>
      </c>
      <c r="F40" s="47" t="s">
        <v>52</v>
      </c>
      <c r="G40" s="49" t="s">
        <v>99</v>
      </c>
    </row>
    <row r="41" spans="1:7" ht="30" x14ac:dyDescent="0.25">
      <c r="A41" s="48" t="s">
        <v>239</v>
      </c>
      <c r="B41" s="46">
        <v>2019</v>
      </c>
      <c r="C41" s="47" t="s">
        <v>25</v>
      </c>
      <c r="D41" s="1" t="s">
        <v>240</v>
      </c>
      <c r="E41" s="1" t="s">
        <v>74</v>
      </c>
      <c r="F41" s="47" t="s">
        <v>97</v>
      </c>
      <c r="G41" s="49" t="s">
        <v>196</v>
      </c>
    </row>
    <row r="42" spans="1:7" ht="45" x14ac:dyDescent="0.25">
      <c r="A42" s="48" t="s">
        <v>276</v>
      </c>
      <c r="B42" s="46">
        <v>2019</v>
      </c>
      <c r="C42" s="47" t="s">
        <v>278</v>
      </c>
      <c r="D42" s="1" t="s">
        <v>277</v>
      </c>
      <c r="E42" s="1" t="s">
        <v>95</v>
      </c>
      <c r="F42" s="47" t="s">
        <v>97</v>
      </c>
      <c r="G42" s="49" t="s">
        <v>95</v>
      </c>
    </row>
    <row r="43" spans="1:7" x14ac:dyDescent="0.25">
      <c r="A43" s="48" t="s">
        <v>279</v>
      </c>
      <c r="B43" s="46">
        <v>2019</v>
      </c>
      <c r="C43" s="47" t="s">
        <v>55</v>
      </c>
      <c r="D43" s="1" t="s">
        <v>5</v>
      </c>
      <c r="E43" s="1" t="s">
        <v>280</v>
      </c>
      <c r="F43" s="47" t="s">
        <v>282</v>
      </c>
      <c r="G43" s="49" t="s">
        <v>281</v>
      </c>
    </row>
    <row r="44" spans="1:7" x14ac:dyDescent="0.25">
      <c r="A44" s="48" t="s">
        <v>283</v>
      </c>
      <c r="B44" s="46">
        <v>2020</v>
      </c>
      <c r="C44" s="1" t="s">
        <v>22</v>
      </c>
      <c r="D44" s="3" t="s">
        <v>285</v>
      </c>
      <c r="E44" s="1" t="s">
        <v>249</v>
      </c>
      <c r="F44" s="1" t="s">
        <v>249</v>
      </c>
      <c r="G44" s="47" t="s">
        <v>284</v>
      </c>
    </row>
    <row r="45" spans="1:7" x14ac:dyDescent="0.25">
      <c r="A45" s="48" t="s">
        <v>286</v>
      </c>
      <c r="B45" s="46">
        <v>2020</v>
      </c>
      <c r="C45" s="1" t="s">
        <v>288</v>
      </c>
      <c r="D45" s="1" t="s">
        <v>287</v>
      </c>
      <c r="E45" s="1" t="s">
        <v>184</v>
      </c>
      <c r="F45" s="1" t="s">
        <v>184</v>
      </c>
      <c r="G45" s="49" t="s">
        <v>181</v>
      </c>
    </row>
    <row r="46" spans="1:7" x14ac:dyDescent="0.25">
      <c r="A46" s="48" t="s">
        <v>289</v>
      </c>
      <c r="B46" s="46">
        <v>2020</v>
      </c>
      <c r="C46" s="1" t="s">
        <v>290</v>
      </c>
      <c r="D46" s="1" t="s">
        <v>5</v>
      </c>
      <c r="E46" s="47" t="s">
        <v>52</v>
      </c>
      <c r="F46" s="47" t="s">
        <v>52</v>
      </c>
      <c r="G46" s="49" t="s">
        <v>100</v>
      </c>
    </row>
    <row r="47" spans="1:7" ht="15.75" thickBot="1" x14ac:dyDescent="0.3">
      <c r="A47" s="50" t="s">
        <v>291</v>
      </c>
      <c r="B47" s="51">
        <v>2020</v>
      </c>
      <c r="C47" s="2" t="s">
        <v>68</v>
      </c>
      <c r="D47" s="2" t="s">
        <v>5</v>
      </c>
      <c r="E47" s="52" t="s">
        <v>244</v>
      </c>
      <c r="F47" s="52" t="s">
        <v>149</v>
      </c>
      <c r="G47" s="53" t="s">
        <v>220</v>
      </c>
    </row>
    <row r="48" spans="1:7" ht="15.75" thickBot="1" x14ac:dyDescent="0.3">
      <c r="A48" s="54" t="s">
        <v>188</v>
      </c>
      <c r="B48" s="55"/>
      <c r="C48" s="56">
        <v>22</v>
      </c>
      <c r="D48" s="56">
        <v>11</v>
      </c>
      <c r="E48" s="56">
        <v>28</v>
      </c>
      <c r="F48" s="56">
        <v>39</v>
      </c>
      <c r="G48" s="56">
        <v>14</v>
      </c>
    </row>
    <row r="49" spans="1:7" ht="15.75" thickBot="1" x14ac:dyDescent="0.3">
      <c r="A49" s="54" t="s">
        <v>187</v>
      </c>
      <c r="B49" s="55"/>
      <c r="C49" s="57">
        <v>22</v>
      </c>
      <c r="D49" s="57">
        <v>33</v>
      </c>
      <c r="E49" s="57">
        <v>16</v>
      </c>
      <c r="F49" s="57">
        <v>6</v>
      </c>
      <c r="G49" s="57">
        <v>30</v>
      </c>
    </row>
    <row r="50" spans="1:7" ht="15.75" thickBot="1" x14ac:dyDescent="0.3">
      <c r="A50" s="41" t="s">
        <v>296</v>
      </c>
      <c r="C50" s="59">
        <f>C48/(C48+C49)</f>
        <v>0.5</v>
      </c>
      <c r="D50" s="59">
        <f>D48/(D48+D49)</f>
        <v>0.25</v>
      </c>
      <c r="E50" s="59">
        <f>E48/(E48+E49)</f>
        <v>0.63636363636363635</v>
      </c>
      <c r="F50" s="59">
        <f>F48/(F48+F49)</f>
        <v>0.8666666666666667</v>
      </c>
      <c r="G50" s="59">
        <f>G48/(G48+G49)</f>
        <v>0.31818181818181818</v>
      </c>
    </row>
    <row r="51" spans="1:7" ht="15.75" thickBot="1" x14ac:dyDescent="0.3">
      <c r="A51" s="41" t="s">
        <v>297</v>
      </c>
      <c r="D51" s="60">
        <f>11/21</f>
        <v>0.52380952380952384</v>
      </c>
    </row>
    <row r="54" spans="1:7" x14ac:dyDescent="0.25">
      <c r="A54" s="39" t="s">
        <v>106</v>
      </c>
    </row>
    <row r="56" spans="1:7" x14ac:dyDescent="0.25">
      <c r="A56" s="45" t="s">
        <v>32</v>
      </c>
      <c r="B56" s="46">
        <v>2014</v>
      </c>
      <c r="C56" s="47" t="s">
        <v>34</v>
      </c>
      <c r="D56" s="4" t="s">
        <v>33</v>
      </c>
      <c r="E56" s="47" t="s">
        <v>35</v>
      </c>
      <c r="F56" s="47" t="s">
        <v>120</v>
      </c>
      <c r="G56" s="47" t="s">
        <v>35</v>
      </c>
    </row>
    <row r="57" spans="1:7" x14ac:dyDescent="0.25">
      <c r="A57" s="45" t="s">
        <v>36</v>
      </c>
      <c r="B57" s="46">
        <v>2014</v>
      </c>
      <c r="C57" s="47" t="s">
        <v>38</v>
      </c>
      <c r="D57" s="47" t="s">
        <v>37</v>
      </c>
      <c r="E57" s="47" t="s">
        <v>39</v>
      </c>
      <c r="F57" s="47" t="s">
        <v>39</v>
      </c>
      <c r="G57" s="1" t="s">
        <v>122</v>
      </c>
    </row>
    <row r="58" spans="1:7" ht="30" x14ac:dyDescent="0.25">
      <c r="A58" s="45" t="s">
        <v>40</v>
      </c>
      <c r="B58" s="46">
        <v>2014</v>
      </c>
      <c r="C58" s="47" t="s">
        <v>41</v>
      </c>
      <c r="D58" s="1" t="s">
        <v>42</v>
      </c>
      <c r="E58" s="47" t="s">
        <v>43</v>
      </c>
      <c r="F58" s="47" t="s">
        <v>120</v>
      </c>
      <c r="G58" s="47" t="s">
        <v>123</v>
      </c>
    </row>
    <row r="59" spans="1:7" x14ac:dyDescent="0.25">
      <c r="A59" s="45" t="s">
        <v>44</v>
      </c>
      <c r="B59" s="46">
        <v>2014</v>
      </c>
      <c r="C59" s="1" t="s">
        <v>45</v>
      </c>
      <c r="D59" s="4" t="s">
        <v>46</v>
      </c>
      <c r="E59" s="47" t="s">
        <v>47</v>
      </c>
      <c r="F59" s="47" t="s">
        <v>47</v>
      </c>
      <c r="G59" s="1" t="s">
        <v>122</v>
      </c>
    </row>
    <row r="60" spans="1:7" x14ac:dyDescent="0.25">
      <c r="A60" s="45" t="s">
        <v>63</v>
      </c>
      <c r="B60" s="46">
        <v>2015</v>
      </c>
      <c r="C60" s="47" t="s">
        <v>65</v>
      </c>
      <c r="D60" s="4" t="s">
        <v>64</v>
      </c>
      <c r="E60" s="47" t="s">
        <v>66</v>
      </c>
      <c r="F60" s="61" t="s">
        <v>66</v>
      </c>
      <c r="G60" s="62" t="s">
        <v>119</v>
      </c>
    </row>
    <row r="61" spans="1:7" x14ac:dyDescent="0.25">
      <c r="A61" s="45" t="s">
        <v>67</v>
      </c>
      <c r="B61" s="46">
        <v>2015</v>
      </c>
      <c r="C61" s="1" t="s">
        <v>68</v>
      </c>
      <c r="D61" s="4" t="s">
        <v>69</v>
      </c>
      <c r="E61" s="47" t="s">
        <v>70</v>
      </c>
      <c r="F61" s="47" t="s">
        <v>120</v>
      </c>
      <c r="G61" s="63" t="s">
        <v>70</v>
      </c>
    </row>
    <row r="62" spans="1:7" x14ac:dyDescent="0.25">
      <c r="A62" s="45" t="s">
        <v>71</v>
      </c>
      <c r="B62" s="46">
        <v>2015</v>
      </c>
      <c r="C62" s="1" t="s">
        <v>72</v>
      </c>
      <c r="D62" s="3" t="s">
        <v>73</v>
      </c>
      <c r="E62" s="1" t="s">
        <v>74</v>
      </c>
      <c r="F62" s="47" t="s">
        <v>120</v>
      </c>
      <c r="G62" s="47" t="s">
        <v>56</v>
      </c>
    </row>
    <row r="63" spans="1:7" x14ac:dyDescent="0.25">
      <c r="A63" s="45" t="s">
        <v>75</v>
      </c>
      <c r="B63" s="46">
        <v>2015</v>
      </c>
      <c r="C63" s="47" t="s">
        <v>76</v>
      </c>
      <c r="D63" s="4" t="s">
        <v>33</v>
      </c>
      <c r="E63" s="47" t="s">
        <v>47</v>
      </c>
      <c r="F63" s="47" t="s">
        <v>47</v>
      </c>
      <c r="G63" s="62" t="s">
        <v>121</v>
      </c>
    </row>
    <row r="64" spans="1:7" x14ac:dyDescent="0.25">
      <c r="A64" s="48" t="s">
        <v>135</v>
      </c>
      <c r="B64" s="46">
        <v>2016</v>
      </c>
      <c r="C64" s="47" t="s">
        <v>139</v>
      </c>
      <c r="D64" s="3" t="s">
        <v>143</v>
      </c>
      <c r="E64" s="1" t="s">
        <v>148</v>
      </c>
      <c r="F64" s="47" t="s">
        <v>149</v>
      </c>
      <c r="G64" s="1" t="s">
        <v>147</v>
      </c>
    </row>
    <row r="65" spans="1:7" x14ac:dyDescent="0.25">
      <c r="A65" s="48" t="s">
        <v>136</v>
      </c>
      <c r="B65" s="46">
        <v>2016</v>
      </c>
      <c r="C65" s="1" t="s">
        <v>142</v>
      </c>
      <c r="D65" s="4" t="s">
        <v>146</v>
      </c>
      <c r="E65" s="47" t="s">
        <v>150</v>
      </c>
      <c r="F65" s="47" t="s">
        <v>151</v>
      </c>
      <c r="G65" s="1" t="s">
        <v>152</v>
      </c>
    </row>
    <row r="66" spans="1:7" x14ac:dyDescent="0.25">
      <c r="A66" s="48" t="s">
        <v>137</v>
      </c>
      <c r="B66" s="46">
        <v>2016</v>
      </c>
      <c r="C66" s="47" t="s">
        <v>140</v>
      </c>
      <c r="D66" s="3" t="s">
        <v>144</v>
      </c>
      <c r="E66" s="1" t="s">
        <v>153</v>
      </c>
      <c r="F66" s="1" t="s">
        <v>153</v>
      </c>
      <c r="G66" s="1" t="s">
        <v>154</v>
      </c>
    </row>
    <row r="67" spans="1:7" x14ac:dyDescent="0.25">
      <c r="A67" s="48" t="s">
        <v>138</v>
      </c>
      <c r="B67" s="46">
        <v>2016</v>
      </c>
      <c r="C67" s="47" t="s">
        <v>141</v>
      </c>
      <c r="D67" s="4" t="s">
        <v>145</v>
      </c>
      <c r="E67" s="47" t="s">
        <v>150</v>
      </c>
      <c r="F67" s="47" t="s">
        <v>149</v>
      </c>
      <c r="G67" s="1" t="s">
        <v>152</v>
      </c>
    </row>
    <row r="68" spans="1:7" x14ac:dyDescent="0.25">
      <c r="A68" s="48" t="s">
        <v>170</v>
      </c>
      <c r="B68" s="46">
        <v>2017</v>
      </c>
      <c r="C68" s="47" t="s">
        <v>171</v>
      </c>
      <c r="D68" s="4" t="s">
        <v>33</v>
      </c>
      <c r="E68" s="47" t="s">
        <v>180</v>
      </c>
      <c r="F68" s="47" t="s">
        <v>180</v>
      </c>
      <c r="G68" s="1" t="s">
        <v>181</v>
      </c>
    </row>
    <row r="69" spans="1:7" x14ac:dyDescent="0.25">
      <c r="A69" s="48" t="s">
        <v>172</v>
      </c>
      <c r="B69" s="46">
        <v>2017</v>
      </c>
      <c r="C69" s="47" t="s">
        <v>173</v>
      </c>
      <c r="D69" s="3" t="s">
        <v>91</v>
      </c>
      <c r="E69" s="1" t="s">
        <v>182</v>
      </c>
      <c r="F69" s="47" t="s">
        <v>183</v>
      </c>
      <c r="G69" s="1" t="s">
        <v>182</v>
      </c>
    </row>
    <row r="70" spans="1:7" x14ac:dyDescent="0.25">
      <c r="A70" s="48" t="s">
        <v>174</v>
      </c>
      <c r="B70" s="46">
        <v>2017</v>
      </c>
      <c r="C70" s="1" t="s">
        <v>175</v>
      </c>
      <c r="D70" s="3" t="s">
        <v>178</v>
      </c>
      <c r="E70" s="1" t="s">
        <v>184</v>
      </c>
      <c r="F70" s="1" t="s">
        <v>184</v>
      </c>
      <c r="G70" s="1" t="s">
        <v>152</v>
      </c>
    </row>
    <row r="71" spans="1:7" x14ac:dyDescent="0.25">
      <c r="A71" s="48" t="s">
        <v>176</v>
      </c>
      <c r="B71" s="46">
        <v>2017</v>
      </c>
      <c r="C71" s="47" t="s">
        <v>177</v>
      </c>
      <c r="D71" s="4" t="s">
        <v>179</v>
      </c>
      <c r="E71" s="1" t="s">
        <v>185</v>
      </c>
      <c r="F71" s="47" t="s">
        <v>183</v>
      </c>
      <c r="G71" s="47" t="s">
        <v>186</v>
      </c>
    </row>
    <row r="72" spans="1:7" x14ac:dyDescent="0.25">
      <c r="A72" s="48" t="s">
        <v>207</v>
      </c>
      <c r="B72" s="46">
        <v>2018</v>
      </c>
      <c r="C72" s="1" t="s">
        <v>208</v>
      </c>
      <c r="D72" s="4" t="s">
        <v>209</v>
      </c>
      <c r="E72" s="1" t="s">
        <v>210</v>
      </c>
      <c r="F72" s="1" t="s">
        <v>184</v>
      </c>
      <c r="G72" s="1" t="s">
        <v>210</v>
      </c>
    </row>
    <row r="73" spans="1:7" x14ac:dyDescent="0.25">
      <c r="A73" s="48" t="s">
        <v>211</v>
      </c>
      <c r="B73" s="46">
        <v>2018</v>
      </c>
      <c r="C73" s="1" t="s">
        <v>212</v>
      </c>
      <c r="D73" s="4" t="s">
        <v>215</v>
      </c>
      <c r="E73" s="47" t="s">
        <v>213</v>
      </c>
      <c r="F73" s="47" t="s">
        <v>213</v>
      </c>
      <c r="G73" s="1" t="s">
        <v>214</v>
      </c>
    </row>
    <row r="74" spans="1:7" x14ac:dyDescent="0.25">
      <c r="A74" s="48" t="s">
        <v>216</v>
      </c>
      <c r="B74" s="46">
        <v>2018</v>
      </c>
      <c r="C74" s="1" t="s">
        <v>217</v>
      </c>
      <c r="D74" s="4" t="s">
        <v>218</v>
      </c>
      <c r="E74" s="47" t="s">
        <v>219</v>
      </c>
      <c r="F74" s="47" t="s">
        <v>219</v>
      </c>
      <c r="G74" s="1" t="s">
        <v>220</v>
      </c>
    </row>
    <row r="75" spans="1:7" x14ac:dyDescent="0.25">
      <c r="A75" s="48" t="s">
        <v>221</v>
      </c>
      <c r="B75" s="46">
        <v>2018</v>
      </c>
      <c r="C75" s="47" t="s">
        <v>222</v>
      </c>
      <c r="D75" s="4" t="s">
        <v>223</v>
      </c>
      <c r="E75" s="47" t="s">
        <v>224</v>
      </c>
      <c r="F75" s="47" t="s">
        <v>149</v>
      </c>
      <c r="G75" s="47" t="s">
        <v>224</v>
      </c>
    </row>
    <row r="76" spans="1:7" x14ac:dyDescent="0.25">
      <c r="A76" s="48" t="s">
        <v>242</v>
      </c>
      <c r="B76" s="46">
        <v>2019</v>
      </c>
      <c r="C76" s="64" t="s">
        <v>243</v>
      </c>
      <c r="D76" s="3" t="s">
        <v>91</v>
      </c>
      <c r="E76" s="47" t="s">
        <v>244</v>
      </c>
      <c r="F76" s="47" t="s">
        <v>244</v>
      </c>
      <c r="G76" s="49" t="s">
        <v>245</v>
      </c>
    </row>
    <row r="77" spans="1:7" x14ac:dyDescent="0.25">
      <c r="A77" s="48" t="s">
        <v>246</v>
      </c>
      <c r="B77" s="46">
        <v>2019</v>
      </c>
      <c r="C77" s="49" t="s">
        <v>247</v>
      </c>
      <c r="D77" s="4" t="s">
        <v>248</v>
      </c>
      <c r="E77" s="49" t="s">
        <v>249</v>
      </c>
      <c r="F77" s="47" t="s">
        <v>250</v>
      </c>
      <c r="G77" s="47" t="s">
        <v>251</v>
      </c>
    </row>
    <row r="78" spans="1:7" x14ac:dyDescent="0.25">
      <c r="A78" s="48" t="s">
        <v>252</v>
      </c>
      <c r="B78" s="46">
        <v>2019</v>
      </c>
      <c r="C78" s="49" t="s">
        <v>253</v>
      </c>
      <c r="D78" s="4" t="s">
        <v>254</v>
      </c>
      <c r="E78" s="49" t="s">
        <v>249</v>
      </c>
      <c r="F78" s="47" t="s">
        <v>250</v>
      </c>
      <c r="G78" s="47" t="s">
        <v>224</v>
      </c>
    </row>
    <row r="79" spans="1:7" x14ac:dyDescent="0.25">
      <c r="A79" s="48" t="s">
        <v>255</v>
      </c>
      <c r="B79" s="46">
        <v>2019</v>
      </c>
      <c r="C79" s="47" t="s">
        <v>256</v>
      </c>
      <c r="D79" s="4" t="s">
        <v>257</v>
      </c>
      <c r="E79" s="47" t="s">
        <v>258</v>
      </c>
      <c r="F79" s="47" t="s">
        <v>258</v>
      </c>
      <c r="G79" s="49" t="s">
        <v>259</v>
      </c>
    </row>
    <row r="80" spans="1:7" x14ac:dyDescent="0.25">
      <c r="A80" s="48" t="s">
        <v>261</v>
      </c>
      <c r="B80" s="46">
        <v>2020</v>
      </c>
      <c r="C80" s="47" t="s">
        <v>265</v>
      </c>
      <c r="D80" s="4" t="s">
        <v>209</v>
      </c>
      <c r="E80" s="47" t="s">
        <v>258</v>
      </c>
      <c r="F80" s="47" t="s">
        <v>272</v>
      </c>
      <c r="G80" s="47" t="s">
        <v>251</v>
      </c>
    </row>
    <row r="81" spans="1:7" x14ac:dyDescent="0.25">
      <c r="A81" s="48" t="s">
        <v>262</v>
      </c>
      <c r="B81" s="46">
        <v>2020</v>
      </c>
      <c r="C81" s="47" t="s">
        <v>266</v>
      </c>
      <c r="D81" s="3" t="s">
        <v>269</v>
      </c>
      <c r="E81" s="47" t="s">
        <v>274</v>
      </c>
      <c r="F81" s="47" t="s">
        <v>274</v>
      </c>
      <c r="G81" s="49" t="s">
        <v>275</v>
      </c>
    </row>
    <row r="82" spans="1:7" x14ac:dyDescent="0.25">
      <c r="A82" s="48" t="s">
        <v>263</v>
      </c>
      <c r="B82" s="46">
        <v>2020</v>
      </c>
      <c r="C82" s="1" t="s">
        <v>267</v>
      </c>
      <c r="D82" s="3" t="s">
        <v>270</v>
      </c>
      <c r="E82" s="47" t="s">
        <v>213</v>
      </c>
      <c r="F82" s="47" t="s">
        <v>213</v>
      </c>
      <c r="G82" s="47" t="s">
        <v>251</v>
      </c>
    </row>
    <row r="83" spans="1:7" ht="30.75" thickBot="1" x14ac:dyDescent="0.3">
      <c r="A83" s="50" t="s">
        <v>264</v>
      </c>
      <c r="B83" s="51">
        <v>2020</v>
      </c>
      <c r="C83" s="2" t="s">
        <v>268</v>
      </c>
      <c r="D83" s="2" t="s">
        <v>294</v>
      </c>
      <c r="E83" s="2" t="s">
        <v>271</v>
      </c>
      <c r="F83" s="52" t="s">
        <v>272</v>
      </c>
      <c r="G83" s="52" t="s">
        <v>273</v>
      </c>
    </row>
    <row r="84" spans="1:7" ht="15.75" thickBot="1" x14ac:dyDescent="0.3">
      <c r="A84" s="65" t="s">
        <v>189</v>
      </c>
      <c r="B84" s="66"/>
      <c r="C84" s="56">
        <v>37</v>
      </c>
      <c r="D84" s="67">
        <v>20</v>
      </c>
      <c r="E84" s="56">
        <v>46</v>
      </c>
      <c r="F84" s="67">
        <v>64</v>
      </c>
      <c r="G84" s="56">
        <v>25</v>
      </c>
    </row>
    <row r="85" spans="1:7" ht="15.75" thickBot="1" x14ac:dyDescent="0.3">
      <c r="A85" s="68" t="s">
        <v>190</v>
      </c>
      <c r="B85" s="69"/>
      <c r="C85" s="70">
        <v>35</v>
      </c>
      <c r="D85" s="71">
        <v>53</v>
      </c>
      <c r="E85" s="70">
        <v>26</v>
      </c>
      <c r="F85" s="71">
        <v>9</v>
      </c>
      <c r="G85" s="70">
        <v>47</v>
      </c>
    </row>
    <row r="86" spans="1:7" ht="15.75" thickBot="1" x14ac:dyDescent="0.3">
      <c r="A86" s="41" t="s">
        <v>295</v>
      </c>
      <c r="C86" s="72">
        <f>C84/(C84+C85)</f>
        <v>0.51388888888888884</v>
      </c>
      <c r="D86" s="72">
        <f t="shared" ref="D86:G86" si="0">D84/(D84+D85)</f>
        <v>0.27397260273972601</v>
      </c>
      <c r="E86" s="72">
        <f t="shared" si="0"/>
        <v>0.63888888888888884</v>
      </c>
      <c r="F86" s="72">
        <f t="shared" si="0"/>
        <v>0.87671232876712324</v>
      </c>
      <c r="G86" s="72">
        <f t="shared" si="0"/>
        <v>0.34722222222222221</v>
      </c>
    </row>
    <row r="87" spans="1:7" ht="15.75" thickBot="1" x14ac:dyDescent="0.3">
      <c r="A87" s="41" t="s">
        <v>297</v>
      </c>
      <c r="D87" s="60">
        <f>19/33</f>
        <v>0.5757575757575758</v>
      </c>
    </row>
    <row r="88" spans="1:7" ht="45" x14ac:dyDescent="0.25">
      <c r="A88" s="41" t="s">
        <v>107</v>
      </c>
    </row>
  </sheetData>
  <pageMargins left="0.70866141732283472" right="0.70866141732283472" top="0.74803149606299213" bottom="0.74803149606299213" header="0.31496062992125984" footer="0.31496062992125984"/>
  <pageSetup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3"/>
  <sheetViews>
    <sheetView workbookViewId="0">
      <selection activeCell="L18" sqref="L18"/>
    </sheetView>
  </sheetViews>
  <sheetFormatPr defaultRowHeight="15" x14ac:dyDescent="0.25"/>
  <cols>
    <col min="1" max="1" width="20.28515625" style="10" customWidth="1"/>
    <col min="2" max="18" width="12.7109375" style="10" customWidth="1"/>
    <col min="19" max="16384" width="9.140625" style="10"/>
  </cols>
  <sheetData>
    <row r="1" spans="1:18" s="6" customFormat="1" ht="45.75" customHeight="1" thickBot="1" x14ac:dyDescent="0.3">
      <c r="A1" s="5" t="s">
        <v>128</v>
      </c>
      <c r="B1" s="76" t="s">
        <v>110</v>
      </c>
      <c r="C1" s="77"/>
      <c r="D1" s="78"/>
      <c r="E1" s="76" t="s">
        <v>109</v>
      </c>
      <c r="F1" s="77"/>
      <c r="G1" s="78"/>
      <c r="H1" s="86" t="s">
        <v>108</v>
      </c>
      <c r="I1" s="86"/>
      <c r="J1" s="86" t="s">
        <v>111</v>
      </c>
      <c r="K1" s="86"/>
      <c r="L1" s="86" t="s">
        <v>112</v>
      </c>
      <c r="M1" s="86"/>
      <c r="N1" s="86" t="s">
        <v>113</v>
      </c>
      <c r="O1" s="86"/>
      <c r="P1" s="79" t="s">
        <v>293</v>
      </c>
      <c r="Q1" s="80"/>
      <c r="R1" s="81"/>
    </row>
    <row r="2" spans="1:18" s="6" customFormat="1" x14ac:dyDescent="0.25">
      <c r="B2" s="11" t="s">
        <v>125</v>
      </c>
      <c r="C2" s="11" t="s">
        <v>126</v>
      </c>
      <c r="D2" s="12" t="s">
        <v>226</v>
      </c>
      <c r="E2" s="11" t="s">
        <v>125</v>
      </c>
      <c r="F2" s="11" t="s">
        <v>126</v>
      </c>
      <c r="G2" s="12" t="s">
        <v>226</v>
      </c>
      <c r="H2" s="11" t="s">
        <v>125</v>
      </c>
      <c r="I2" s="11" t="s">
        <v>126</v>
      </c>
      <c r="J2" s="11" t="s">
        <v>125</v>
      </c>
      <c r="K2" s="11" t="s">
        <v>126</v>
      </c>
      <c r="L2" s="11" t="s">
        <v>125</v>
      </c>
      <c r="M2" s="11" t="s">
        <v>126</v>
      </c>
      <c r="N2" s="11" t="s">
        <v>125</v>
      </c>
      <c r="O2" s="11" t="s">
        <v>126</v>
      </c>
      <c r="P2" s="11" t="s">
        <v>125</v>
      </c>
      <c r="Q2" s="11" t="s">
        <v>126</v>
      </c>
      <c r="R2" s="13" t="s">
        <v>226</v>
      </c>
    </row>
    <row r="3" spans="1:18" x14ac:dyDescent="0.25">
      <c r="A3" s="7" t="s">
        <v>114</v>
      </c>
      <c r="B3" s="14">
        <v>8</v>
      </c>
      <c r="C3" s="15">
        <v>7</v>
      </c>
      <c r="D3" s="15"/>
      <c r="E3" s="16"/>
      <c r="F3" s="17"/>
      <c r="G3" s="17"/>
      <c r="H3" s="16"/>
      <c r="I3" s="17"/>
      <c r="J3" s="16"/>
      <c r="K3" s="17"/>
      <c r="L3" s="16"/>
      <c r="M3" s="17"/>
      <c r="N3" s="16"/>
      <c r="O3" s="17"/>
      <c r="P3" s="18">
        <f t="shared" ref="P3:P11" si="0">N3+L3+J3+H3+E3+B3</f>
        <v>8</v>
      </c>
      <c r="Q3" s="19">
        <f t="shared" ref="Q3:Q11" si="1">O3+M3+K3+I3+F3+C3</f>
        <v>7</v>
      </c>
      <c r="R3" s="20">
        <f>G3</f>
        <v>0</v>
      </c>
    </row>
    <row r="4" spans="1:18" x14ac:dyDescent="0.25">
      <c r="A4" s="7" t="s">
        <v>115</v>
      </c>
      <c r="B4" s="21">
        <v>8</v>
      </c>
      <c r="C4" s="22">
        <v>8</v>
      </c>
      <c r="D4" s="15"/>
      <c r="E4" s="16"/>
      <c r="F4" s="17"/>
      <c r="G4" s="17"/>
      <c r="H4" s="23">
        <v>12</v>
      </c>
      <c r="I4" s="20">
        <v>6</v>
      </c>
      <c r="J4" s="23"/>
      <c r="K4" s="20"/>
      <c r="L4" s="16"/>
      <c r="M4" s="17"/>
      <c r="N4" s="16">
        <v>3</v>
      </c>
      <c r="O4" s="17">
        <v>5</v>
      </c>
      <c r="P4" s="18">
        <f t="shared" si="0"/>
        <v>23</v>
      </c>
      <c r="Q4" s="19">
        <f t="shared" si="1"/>
        <v>19</v>
      </c>
      <c r="R4" s="20">
        <f t="shared" ref="R4:R12" si="2">G4</f>
        <v>0</v>
      </c>
    </row>
    <row r="5" spans="1:18" x14ac:dyDescent="0.25">
      <c r="A5" s="7" t="s">
        <v>116</v>
      </c>
      <c r="B5" s="21">
        <v>8</v>
      </c>
      <c r="C5" s="22">
        <v>8</v>
      </c>
      <c r="D5" s="15"/>
      <c r="E5" s="16"/>
      <c r="F5" s="17"/>
      <c r="G5" s="17"/>
      <c r="H5" s="23">
        <v>8</v>
      </c>
      <c r="I5" s="20">
        <v>5</v>
      </c>
      <c r="J5" s="21">
        <v>1</v>
      </c>
      <c r="K5" s="22">
        <v>3</v>
      </c>
      <c r="L5" s="16">
        <v>1</v>
      </c>
      <c r="M5" s="17">
        <v>5</v>
      </c>
      <c r="N5" s="16">
        <v>1</v>
      </c>
      <c r="O5" s="17">
        <v>7</v>
      </c>
      <c r="P5" s="18">
        <f t="shared" si="0"/>
        <v>19</v>
      </c>
      <c r="Q5" s="19">
        <f t="shared" si="1"/>
        <v>28</v>
      </c>
      <c r="R5" s="20">
        <f t="shared" si="2"/>
        <v>0</v>
      </c>
    </row>
    <row r="6" spans="1:18" x14ac:dyDescent="0.25">
      <c r="A6" s="7" t="s">
        <v>117</v>
      </c>
      <c r="B6" s="21">
        <v>8</v>
      </c>
      <c r="C6" s="22">
        <v>8</v>
      </c>
      <c r="D6" s="22"/>
      <c r="E6" s="21">
        <v>5</v>
      </c>
      <c r="F6" s="22">
        <v>10</v>
      </c>
      <c r="G6" s="22"/>
      <c r="H6" s="21">
        <v>2</v>
      </c>
      <c r="I6" s="22">
        <v>14</v>
      </c>
      <c r="J6" s="21">
        <v>1</v>
      </c>
      <c r="K6" s="22">
        <v>3</v>
      </c>
      <c r="L6" s="16">
        <v>1</v>
      </c>
      <c r="M6" s="17">
        <v>5</v>
      </c>
      <c r="N6" s="16">
        <v>2</v>
      </c>
      <c r="O6" s="17">
        <v>4</v>
      </c>
      <c r="P6" s="18">
        <f t="shared" si="0"/>
        <v>19</v>
      </c>
      <c r="Q6" s="19">
        <f t="shared" si="1"/>
        <v>44</v>
      </c>
      <c r="R6" s="20">
        <f t="shared" si="2"/>
        <v>0</v>
      </c>
    </row>
    <row r="7" spans="1:18" x14ac:dyDescent="0.25">
      <c r="A7" s="7" t="s">
        <v>118</v>
      </c>
      <c r="B7" s="24">
        <v>8</v>
      </c>
      <c r="C7" s="25">
        <v>8</v>
      </c>
      <c r="D7" s="25"/>
      <c r="E7" s="24">
        <v>5</v>
      </c>
      <c r="F7" s="25">
        <v>11</v>
      </c>
      <c r="G7" s="25"/>
      <c r="H7" s="24">
        <v>9</v>
      </c>
      <c r="I7" s="25">
        <v>8</v>
      </c>
      <c r="J7" s="24">
        <v>2</v>
      </c>
      <c r="K7" s="25">
        <v>2</v>
      </c>
      <c r="L7" s="24">
        <v>4</v>
      </c>
      <c r="M7" s="25">
        <v>3</v>
      </c>
      <c r="N7" s="24">
        <v>2</v>
      </c>
      <c r="O7" s="25">
        <v>2</v>
      </c>
      <c r="P7" s="26">
        <f t="shared" si="0"/>
        <v>30</v>
      </c>
      <c r="Q7" s="27">
        <f t="shared" si="1"/>
        <v>34</v>
      </c>
      <c r="R7" s="20">
        <f t="shared" si="2"/>
        <v>0</v>
      </c>
    </row>
    <row r="8" spans="1:18" x14ac:dyDescent="0.25">
      <c r="A8" s="8" t="s">
        <v>155</v>
      </c>
      <c r="B8" s="24">
        <v>8</v>
      </c>
      <c r="C8" s="25">
        <v>8</v>
      </c>
      <c r="D8" s="25"/>
      <c r="E8" s="24">
        <v>5</v>
      </c>
      <c r="F8" s="25">
        <v>9</v>
      </c>
      <c r="G8" s="25"/>
      <c r="H8" s="24">
        <v>3</v>
      </c>
      <c r="I8" s="25">
        <v>10</v>
      </c>
      <c r="J8" s="24">
        <v>1</v>
      </c>
      <c r="K8" s="25">
        <v>3</v>
      </c>
      <c r="L8" s="24">
        <v>3</v>
      </c>
      <c r="M8" s="25">
        <v>4</v>
      </c>
      <c r="N8" s="24">
        <v>1</v>
      </c>
      <c r="O8" s="25">
        <v>2</v>
      </c>
      <c r="P8" s="26">
        <f t="shared" si="0"/>
        <v>21</v>
      </c>
      <c r="Q8" s="27">
        <f t="shared" si="1"/>
        <v>36</v>
      </c>
      <c r="R8" s="28">
        <f t="shared" si="2"/>
        <v>0</v>
      </c>
    </row>
    <row r="9" spans="1:18" s="29" customFormat="1" x14ac:dyDescent="0.25">
      <c r="A9" s="7" t="s">
        <v>225</v>
      </c>
      <c r="B9" s="21">
        <v>8</v>
      </c>
      <c r="C9" s="22">
        <v>8</v>
      </c>
      <c r="D9" s="22"/>
      <c r="E9" s="21">
        <v>7</v>
      </c>
      <c r="F9" s="22">
        <v>8</v>
      </c>
      <c r="G9" s="22">
        <v>1</v>
      </c>
      <c r="H9" s="21">
        <v>8</v>
      </c>
      <c r="I9" s="22">
        <v>10</v>
      </c>
      <c r="J9" s="21">
        <v>3</v>
      </c>
      <c r="K9" s="22">
        <v>1</v>
      </c>
      <c r="L9" s="21">
        <v>4</v>
      </c>
      <c r="M9" s="22">
        <v>1</v>
      </c>
      <c r="N9" s="21">
        <v>1</v>
      </c>
      <c r="O9" s="22">
        <v>2</v>
      </c>
      <c r="P9" s="18">
        <f t="shared" si="0"/>
        <v>31</v>
      </c>
      <c r="Q9" s="20">
        <f t="shared" si="1"/>
        <v>30</v>
      </c>
      <c r="R9" s="20">
        <f t="shared" si="2"/>
        <v>1</v>
      </c>
    </row>
    <row r="10" spans="1:18" s="29" customFormat="1" x14ac:dyDescent="0.25">
      <c r="A10" s="7" t="s">
        <v>260</v>
      </c>
      <c r="B10" s="21">
        <v>7</v>
      </c>
      <c r="C10" s="22">
        <v>8</v>
      </c>
      <c r="D10" s="22">
        <v>1</v>
      </c>
      <c r="E10" s="21">
        <v>5</v>
      </c>
      <c r="F10" s="22">
        <v>12</v>
      </c>
      <c r="G10" s="22">
        <v>0</v>
      </c>
      <c r="H10" s="21">
        <v>7</v>
      </c>
      <c r="I10" s="22">
        <v>8</v>
      </c>
      <c r="J10" s="21">
        <v>4</v>
      </c>
      <c r="K10" s="22">
        <v>1</v>
      </c>
      <c r="L10" s="21">
        <v>3</v>
      </c>
      <c r="M10" s="22">
        <v>6</v>
      </c>
      <c r="N10" s="21">
        <v>1</v>
      </c>
      <c r="O10" s="22">
        <v>3</v>
      </c>
      <c r="P10" s="18">
        <f t="shared" si="0"/>
        <v>27</v>
      </c>
      <c r="Q10" s="20">
        <f t="shared" si="1"/>
        <v>38</v>
      </c>
      <c r="R10" s="20">
        <v>1</v>
      </c>
    </row>
    <row r="11" spans="1:18" s="30" customFormat="1" ht="15.75" thickBot="1" x14ac:dyDescent="0.3">
      <c r="A11" s="7" t="s">
        <v>292</v>
      </c>
      <c r="B11" s="24">
        <v>8</v>
      </c>
      <c r="C11" s="25">
        <v>7</v>
      </c>
      <c r="D11" s="25"/>
      <c r="E11" s="24">
        <v>4</v>
      </c>
      <c r="F11" s="25">
        <v>13</v>
      </c>
      <c r="G11" s="25"/>
      <c r="H11" s="24">
        <v>2</v>
      </c>
      <c r="I11" s="25">
        <v>6</v>
      </c>
      <c r="J11" s="24">
        <v>2</v>
      </c>
      <c r="K11" s="25">
        <v>2</v>
      </c>
      <c r="L11" s="24">
        <v>4</v>
      </c>
      <c r="M11" s="25">
        <v>2</v>
      </c>
      <c r="N11" s="24">
        <v>0</v>
      </c>
      <c r="O11" s="25">
        <v>3</v>
      </c>
      <c r="P11" s="26">
        <f t="shared" si="0"/>
        <v>20</v>
      </c>
      <c r="Q11" s="28">
        <f t="shared" si="1"/>
        <v>33</v>
      </c>
      <c r="R11" s="28"/>
    </row>
    <row r="12" spans="1:18" ht="15.75" thickBot="1" x14ac:dyDescent="0.3">
      <c r="A12" s="9" t="s">
        <v>124</v>
      </c>
      <c r="B12" s="31">
        <f>SUM(B3:B11)</f>
        <v>71</v>
      </c>
      <c r="C12" s="32">
        <f>SUM(C3:C11)</f>
        <v>70</v>
      </c>
      <c r="D12" s="33">
        <f>SUM(D10)</f>
        <v>1</v>
      </c>
      <c r="E12" s="34">
        <f>SUM(E3:E11)</f>
        <v>31</v>
      </c>
      <c r="F12" s="35">
        <f>SUM(F3:F11)</f>
        <v>63</v>
      </c>
      <c r="G12" s="35">
        <v>1</v>
      </c>
      <c r="H12" s="31">
        <f t="shared" ref="H12:Q12" si="3">SUM(H3:H11)</f>
        <v>51</v>
      </c>
      <c r="I12" s="32">
        <f t="shared" si="3"/>
        <v>67</v>
      </c>
      <c r="J12" s="31">
        <f t="shared" si="3"/>
        <v>14</v>
      </c>
      <c r="K12" s="32">
        <f t="shared" si="3"/>
        <v>15</v>
      </c>
      <c r="L12" s="31">
        <f t="shared" si="3"/>
        <v>20</v>
      </c>
      <c r="M12" s="32">
        <f t="shared" si="3"/>
        <v>26</v>
      </c>
      <c r="N12" s="31">
        <f t="shared" si="3"/>
        <v>11</v>
      </c>
      <c r="O12" s="33">
        <f t="shared" si="3"/>
        <v>28</v>
      </c>
      <c r="P12" s="36">
        <f t="shared" si="3"/>
        <v>198</v>
      </c>
      <c r="Q12" s="37">
        <f t="shared" si="3"/>
        <v>269</v>
      </c>
      <c r="R12" s="38">
        <f t="shared" si="2"/>
        <v>1</v>
      </c>
    </row>
    <row r="13" spans="1:18" ht="15.75" thickBot="1" x14ac:dyDescent="0.3">
      <c r="A13" s="9" t="s">
        <v>127</v>
      </c>
      <c r="B13" s="73">
        <f>C12/(B12+C12)</f>
        <v>0.49645390070921985</v>
      </c>
      <c r="C13" s="74"/>
      <c r="D13" s="75"/>
      <c r="E13" s="83">
        <f>F12/(E12+F12)</f>
        <v>0.67021276595744683</v>
      </c>
      <c r="F13" s="84"/>
      <c r="G13" s="85"/>
      <c r="H13" s="82">
        <f t="shared" ref="H13" si="4">I12/(H12+I12)</f>
        <v>0.56779661016949157</v>
      </c>
      <c r="I13" s="82"/>
      <c r="J13" s="82">
        <f t="shared" ref="J13" si="5">K12/(J12+K12)</f>
        <v>0.51724137931034486</v>
      </c>
      <c r="K13" s="82"/>
      <c r="L13" s="82">
        <f t="shared" ref="L13" si="6">M12/(L12+M12)</f>
        <v>0.56521739130434778</v>
      </c>
      <c r="M13" s="82"/>
      <c r="N13" s="82">
        <f t="shared" ref="N13" si="7">O12/(N12+O12)</f>
        <v>0.71794871794871795</v>
      </c>
      <c r="O13" s="82"/>
      <c r="P13" s="83">
        <f t="shared" ref="P13" si="8">Q12/(P12+Q12)</f>
        <v>0.57601713062098503</v>
      </c>
      <c r="Q13" s="84"/>
      <c r="R13" s="85"/>
    </row>
  </sheetData>
  <mergeCells count="14">
    <mergeCell ref="B13:D13"/>
    <mergeCell ref="B1:D1"/>
    <mergeCell ref="P1:R1"/>
    <mergeCell ref="N13:O13"/>
    <mergeCell ref="H13:I13"/>
    <mergeCell ref="J13:K13"/>
    <mergeCell ref="L13:M13"/>
    <mergeCell ref="E13:G13"/>
    <mergeCell ref="P13:R13"/>
    <mergeCell ref="N1:O1"/>
    <mergeCell ref="H1:I1"/>
    <mergeCell ref="J1:K1"/>
    <mergeCell ref="L1:M1"/>
    <mergeCell ref="E1:G1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Productions</vt:lpstr>
      <vt:lpstr>Students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Ellen Murray</cp:lastModifiedBy>
  <cp:lastPrinted>2018-07-05T16:54:25Z</cp:lastPrinted>
  <dcterms:created xsi:type="dcterms:W3CDTF">2015-11-23T11:31:57Z</dcterms:created>
  <dcterms:modified xsi:type="dcterms:W3CDTF">2020-11-03T12:54:21Z</dcterms:modified>
</cp:coreProperties>
</file>